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dinateur\Desktop\PROJET BUDGET 2020\LFR2020\AUC LFR 2020\"/>
    </mc:Choice>
  </mc:AlternateContent>
  <workbookProtection workbookPassword="DCF6" lockStructure="1"/>
  <bookViews>
    <workbookView xWindow="960" yWindow="915" windowWidth="19395" windowHeight="7155"/>
  </bookViews>
  <sheets>
    <sheet name="PIP2020vf" sheetId="1" r:id="rId1"/>
  </sheets>
  <calcPr calcId="152511"/>
</workbook>
</file>

<file path=xl/calcChain.xml><?xml version="1.0" encoding="utf-8"?>
<calcChain xmlns="http://schemas.openxmlformats.org/spreadsheetml/2006/main">
  <c r="G88" i="1" l="1"/>
  <c r="G119" i="1" l="1"/>
  <c r="G30" i="1"/>
  <c r="G106" i="1"/>
  <c r="G20" i="1"/>
  <c r="G91" i="1" l="1"/>
  <c r="G135" i="1" l="1"/>
  <c r="G102" i="1"/>
  <c r="G85" i="1"/>
  <c r="G78" i="1"/>
  <c r="G72" i="1"/>
  <c r="G66" i="1"/>
  <c r="G63" i="1"/>
  <c r="G58" i="1"/>
  <c r="G55" i="1"/>
  <c r="G52" i="1"/>
  <c r="G39" i="1"/>
  <c r="G36" i="1"/>
  <c r="G40" i="1" l="1"/>
  <c r="G59" i="1"/>
  <c r="G136" i="1"/>
  <c r="G137" i="1" l="1"/>
</calcChain>
</file>

<file path=xl/sharedStrings.xml><?xml version="1.0" encoding="utf-8"?>
<sst xmlns="http://schemas.openxmlformats.org/spreadsheetml/2006/main" count="422" uniqueCount="208">
  <si>
    <r>
      <rPr>
        <b/>
        <i/>
        <u/>
        <sz val="9"/>
        <rFont val="Leelawadee UI"/>
        <family val="2"/>
      </rPr>
      <t>Nature du Financement (N.F)</t>
    </r>
    <r>
      <rPr>
        <i/>
        <sz val="9"/>
        <rFont val="Leelawadee UI"/>
        <family val="2"/>
      </rPr>
      <t xml:space="preserve">
1. Prêt 
2. Don
3. Financement intérieur public (Etat)
4. Financement intérieur  hors budget de l'Etat (Sociétés d'Etat) 
5.Financement intérieur public (Etat en Contre Partie)
6. Financement intérieur public (Gouvernorat)                               </t>
    </r>
  </si>
  <si>
    <t>SOUS-SECTEUR</t>
  </si>
  <si>
    <t>BAILLEUR</t>
  </si>
  <si>
    <t>E.F</t>
  </si>
  <si>
    <t>N.F</t>
  </si>
  <si>
    <t>N°</t>
  </si>
  <si>
    <t>LIBELLE DES PROJETS</t>
  </si>
  <si>
    <t>Programmation 2020</t>
  </si>
  <si>
    <t>1 - SECTEUR PRIMAIRE (en million de francs comoriens KMF)</t>
  </si>
  <si>
    <t>Sous-secteur Agriculture (1.1)</t>
  </si>
  <si>
    <t>(en million de KMF)</t>
  </si>
  <si>
    <t>Agriculture</t>
  </si>
  <si>
    <t>FIDA</t>
  </si>
  <si>
    <t>Projet "Productivité et résilience des exploitations agricoles familiales et Resilience (PREFER)"</t>
  </si>
  <si>
    <t>PNUD</t>
  </si>
  <si>
    <t>Projet renforcement des Capacités Agricoles en Union des Comores -IBSA</t>
  </si>
  <si>
    <t>Consolidation des acquis du Projet " Renforcement des Capacités d'Adaption et de Résilience du Secteur Agricole aux Changements Climatiques -CRCCA"</t>
  </si>
  <si>
    <t>PNUD/GEF</t>
  </si>
  <si>
    <t>Renforcenment de la resilience des Comores aux risques de catastrophe liees au changement et la variabilite climatique</t>
  </si>
  <si>
    <t>JAPON</t>
  </si>
  <si>
    <t>Construction d'un Laboratoire National Multidisciplinaire de contrôle de Qualité des Aliments</t>
  </si>
  <si>
    <t>BID</t>
  </si>
  <si>
    <t>AFD</t>
  </si>
  <si>
    <t>Projet d’appui au développement du Parc national de Mohéli</t>
  </si>
  <si>
    <t>FAO</t>
  </si>
  <si>
    <t>TCP/COI/3702 "TCPF: Renforcement de la fourniture de services des centres de développement rural"</t>
  </si>
  <si>
    <t>TCP/COI/3703 "TCPF : Appui au processus de la formulation du PNIA de l'Union des Comores"</t>
  </si>
  <si>
    <t>TCP/COI/3701 "TCPF :Assistance technique à l'évaluation de la situation actuelle des ravageurs de vanilles"</t>
  </si>
  <si>
    <t>TCP/COI/3601 "Appui à la mise en place et à la gestion des polaillers familiaux pour l'amelioration de la nutrition  et des revenus des ménages ruraux aux Comores"</t>
  </si>
  <si>
    <t>TCP/COI/3602 " Elaboration d'une stratégie nationale pour le développement du secteur agroforesterie"</t>
  </si>
  <si>
    <t>OSRO/COI/901/CHA: Appui à la restauration rapide des moyens de subsistances des ménages en difficultés alimentaires suite au cyclone Kenneth.</t>
  </si>
  <si>
    <t>Projet d'Elargissement du moteur de Développement Agricole promit par DAHARI sur les 3 îles</t>
  </si>
  <si>
    <t>Corée du SUD</t>
  </si>
  <si>
    <t>Programme KAFACI</t>
  </si>
  <si>
    <t>BM - IDA</t>
  </si>
  <si>
    <t>PIDC - Projet Integré de la Chaine des Valeurs et Compétitvité</t>
  </si>
  <si>
    <t>Sous-Total(1.1)</t>
  </si>
  <si>
    <t>Sous-Secteur Environnement (1.2)</t>
  </si>
  <si>
    <t>Environnement</t>
  </si>
  <si>
    <t>2</t>
  </si>
  <si>
    <t>1</t>
  </si>
  <si>
    <t>PNUD/GEF/Etat</t>
  </si>
  <si>
    <t>3</t>
  </si>
  <si>
    <t>Projet de renforcement des capacités de gestion multisectorielle et décentralisée de l'environnement pour atteindre les objectifs des conventions de RIO (ANCAR) en Union des Comores</t>
  </si>
  <si>
    <t>Italie</t>
  </si>
  <si>
    <t>4</t>
  </si>
  <si>
    <t>Projet de gestion des déchets</t>
  </si>
  <si>
    <t>UE</t>
  </si>
  <si>
    <t>5</t>
  </si>
  <si>
    <t>AMCC - Programme d'appui à l'Union des Comores pour le renforcement de la résilience au changement climatique</t>
  </si>
  <si>
    <t>6</t>
  </si>
  <si>
    <t>Projet de Ressources en Eau de Fonds Vert Climat</t>
  </si>
  <si>
    <t>7</t>
  </si>
  <si>
    <t>Projet de renforcement de la resilience aux changements climatiques par la restauration des bassins versants et des fôret et de l'adaptation des moyens de substances</t>
  </si>
  <si>
    <t>8</t>
  </si>
  <si>
    <t>Sous-Total (1.2)</t>
  </si>
  <si>
    <t>Sous-secteur Eau &amp; Assainissement (1.3)</t>
  </si>
  <si>
    <t>Eaux et assainisssement</t>
  </si>
  <si>
    <t>Fonds Saoudien</t>
  </si>
  <si>
    <t>AFD - UE</t>
  </si>
  <si>
    <t>Projet d’Approvisionnement en Eau Potable de l’Agglomération de Domoni à Anjouan (AEP Domoni)</t>
  </si>
  <si>
    <t>Projet pilote de Gestion du service public de l’Eau sur Grande Comore (GECEAU)</t>
  </si>
  <si>
    <t>GCF/PNUD/Etat/China GeoEC/FADES</t>
  </si>
  <si>
    <t>Projet d'Approvisionnement en Eau Résilient aux Changements Climatiques en Union des Comores</t>
  </si>
  <si>
    <t>Sous-Total (1.3)</t>
  </si>
  <si>
    <t>Sous-secteur Pêche (1.4)</t>
  </si>
  <si>
    <t>Pêche</t>
  </si>
  <si>
    <t>Premier Projet de Gouvernance des Pêches et croissance Partagée du Sud Ouest de l'Océan Indien (SWIOFishI)</t>
  </si>
  <si>
    <t>Sous-Total (1.4)</t>
  </si>
  <si>
    <t>Total secteur Primaire</t>
  </si>
  <si>
    <t>2 - SECTEUR SECONDAIRE (en million de francs comoriens KMF)</t>
  </si>
  <si>
    <t>Sous-secteur Energie (2.1)</t>
  </si>
  <si>
    <t>Energie</t>
  </si>
  <si>
    <t>PNUD/UA/Nouvelle Zélande</t>
  </si>
  <si>
    <t>Programme de Développement de la Géothermie aux Comores</t>
  </si>
  <si>
    <t>Facilité Energie 2 - Mise en place de 6 micro-réseau électriques PV en zone rurale de l'île à Mohéli</t>
  </si>
  <si>
    <t>BAD</t>
  </si>
  <si>
    <t>Projet d'Appui au Secteur de l'Energie aux Comores - PASEC</t>
  </si>
  <si>
    <t xml:space="preserve">PATEPD - Plan Directeur </t>
  </si>
  <si>
    <t>COMORSOL</t>
  </si>
  <si>
    <t>Abu Dhabi</t>
  </si>
  <si>
    <t>Projet Solaire Abu Dhabi</t>
  </si>
  <si>
    <t>COMOR HYDROCARBURES</t>
  </si>
  <si>
    <t>9</t>
  </si>
  <si>
    <t>Projet "Rubrique Constructions et Réhabilitations au sein de COMOR Hydrocarbures"</t>
  </si>
  <si>
    <t>10</t>
  </si>
  <si>
    <t>Projet "Rubrique Matériels de Transport de COMOR Hydrocarbures"</t>
  </si>
  <si>
    <t>11</t>
  </si>
  <si>
    <t>Projet "Rubrique Maériels divers"</t>
  </si>
  <si>
    <t>Sous-Total (2.1)</t>
  </si>
  <si>
    <t>Sous-secteur Industrie (2.2)</t>
  </si>
  <si>
    <t>NEANT</t>
  </si>
  <si>
    <t>Sous-Total (2.2)</t>
  </si>
  <si>
    <t>Sous-secteur Artisanat (2.3)</t>
  </si>
  <si>
    <t>Sous-Total (2.3)</t>
  </si>
  <si>
    <t>Total secteur Secondaire</t>
  </si>
  <si>
    <t>3 - SECTEUR TERTIAIRE (en million de francs comoriens KMF)</t>
  </si>
  <si>
    <t>Sous-secteur Transport Aérien (3.1)</t>
  </si>
  <si>
    <t>Transports aériens</t>
  </si>
  <si>
    <t>COM'AIR Assistance</t>
  </si>
  <si>
    <t>Projet "Achat de Mobiliers - Matériels - Logiciel de gestion de fret"</t>
  </si>
  <si>
    <t>Sous-Total (3.1)</t>
  </si>
  <si>
    <t>Sous-secteur Transport Maritime (3.2)</t>
  </si>
  <si>
    <t>Transport Maritime</t>
  </si>
  <si>
    <t>ANAM</t>
  </si>
  <si>
    <t>Construction du siège de l'ANAM</t>
  </si>
  <si>
    <t>Sous-secteur Transport Routier (3.3)</t>
  </si>
  <si>
    <t>Transports routiers</t>
  </si>
  <si>
    <t>Projet de reabilitation de reseau routier (PRRR) troncon  Moroni- Foumboni et Sima - Moya</t>
  </si>
  <si>
    <t>Construction de la route Mitsamudu - Sima - Bimbini</t>
  </si>
  <si>
    <t>PADDST2 -Programme d'Appui au Developement Durable du Secteur des Transports - Phase II</t>
  </si>
  <si>
    <t>Sous-Total (3.3)</t>
  </si>
  <si>
    <t>Sous-secteur Postes, télécommunications et information (3.4)</t>
  </si>
  <si>
    <t>Poste &amp; Télécommunication</t>
  </si>
  <si>
    <t>Projet Infrastructure Régionale de Télécommunication (RCIP4)</t>
  </si>
  <si>
    <t>Projet Infrastructure Régionale de Télécommunication (RCIP4) - Financement Additionnel</t>
  </si>
  <si>
    <t>TELECOM</t>
  </si>
  <si>
    <t>Projet FMC (Convergence Fixe-Mobile)</t>
  </si>
  <si>
    <t>Sous-Total (3.4)</t>
  </si>
  <si>
    <t>Commerce</t>
  </si>
  <si>
    <t>Facilité emploi</t>
  </si>
  <si>
    <t>Appui au secteur Productif/Institution de Micro-Finance (AT&amp; lignes de crédit) &amp; régulation (BCC)</t>
  </si>
  <si>
    <t>Amélioration de la compétitivité des exportations des filières Vanille, Ylang ylang, girofle</t>
  </si>
  <si>
    <t>Appui à la commercialisation de la vanille</t>
  </si>
  <si>
    <t>COMESA</t>
  </si>
  <si>
    <t>Programmae d'Appui à l'Implémentation de l'intégration Régionale du COMESA</t>
  </si>
  <si>
    <t>Sous-Total (3.5)</t>
  </si>
  <si>
    <t>Sous-secteur Jeunesse &amp; Culture (3.6)</t>
  </si>
  <si>
    <t>Jeunesse &amp; Culture</t>
  </si>
  <si>
    <t>Chine</t>
  </si>
  <si>
    <t>NC</t>
  </si>
  <si>
    <t>Construction et équipement du stade olympique National et son gymnase</t>
  </si>
  <si>
    <t>Sous-Total (3.6)</t>
  </si>
  <si>
    <t>Sous-secteur Tourisme (3.7)</t>
  </si>
  <si>
    <t>Tourisme</t>
  </si>
  <si>
    <t>Sous-Total (3.7)</t>
  </si>
  <si>
    <t>Sous-secteur Gouvernance &amp; Administration (3.8)</t>
  </si>
  <si>
    <t>Gouvernance et Administration</t>
  </si>
  <si>
    <t>Renforcement de la Gouvernance Sectorielle Eau (PROGEAU)</t>
  </si>
  <si>
    <t>Programme de Consolidation des Administration Financières (PROCAF)</t>
  </si>
  <si>
    <t>Projet de renforcement des Capacités Institutionnelles Phase II (PRCI-II)</t>
  </si>
  <si>
    <t>BM</t>
  </si>
  <si>
    <t>Projet de Statistique des Comores</t>
  </si>
  <si>
    <t>Projet Appui à la Planification et à la Coordination de l'action gouvernementale</t>
  </si>
  <si>
    <t>UNFPA</t>
  </si>
  <si>
    <t>Composante Population et Développement</t>
  </si>
  <si>
    <t>Composante Genre et égalité</t>
  </si>
  <si>
    <t>Programme d'Appui à la Coopération (PAC)</t>
  </si>
  <si>
    <t>Projet de rétablissement et de résilience post-Kenneth des Comores</t>
  </si>
  <si>
    <t>Sous-Total (3.8)</t>
  </si>
  <si>
    <t>Sous-Total (3.9)</t>
  </si>
  <si>
    <t>Sous-secteur Education &amp; Formation (3.10)</t>
  </si>
  <si>
    <t xml:space="preserve">Education </t>
  </si>
  <si>
    <t>4 em Fonds d'etudes et de renforcement des capatite FERD4</t>
  </si>
  <si>
    <t>5 em Fonds d'etudes et de renforcement des capatite FERD5</t>
  </si>
  <si>
    <t>UNICEF</t>
  </si>
  <si>
    <t>PTA MEN - UNICEF</t>
  </si>
  <si>
    <t>Sante (y compris vaccination et nutrition)</t>
  </si>
  <si>
    <t>Eau, hygiene et assainissement</t>
  </si>
  <si>
    <t>Appuis transversaux</t>
  </si>
  <si>
    <t>Soutien au Lycée Said Mohamed Cheikh de Moroni</t>
  </si>
  <si>
    <t>Sous-Total (3.10)</t>
  </si>
  <si>
    <t>Sous-secteur Santé (3.11)</t>
  </si>
  <si>
    <t>Santé</t>
  </si>
  <si>
    <t>2ème Programme d’appui au secteur de la santé (PASCO2)</t>
  </si>
  <si>
    <t xml:space="preserve">Santé </t>
  </si>
  <si>
    <t>3ème Programme d’appui au secteur de la santé (PASCO3)</t>
  </si>
  <si>
    <t>FM</t>
  </si>
  <si>
    <t>Programmation Nationale de Lutte contre la Tuberculose</t>
  </si>
  <si>
    <t>COM-H-DNLS- Projet SIDA</t>
  </si>
  <si>
    <t>Zéro transmission du paludisme en Union des Comores</t>
  </si>
  <si>
    <t>Comores Approche Globale de Renforcement du Système de Santé</t>
  </si>
  <si>
    <t>Composante Santé de la Reproduction</t>
  </si>
  <si>
    <t>OMS</t>
  </si>
  <si>
    <t>Composante suivant le n° "AFCOM1813333"</t>
  </si>
  <si>
    <t>Composante suivant le n° "AFCOM1813337"</t>
  </si>
  <si>
    <t>Composante suivant le n° "AFCOM1813345"</t>
  </si>
  <si>
    <t>Composante suivant le n° "AFCOM1813346"</t>
  </si>
  <si>
    <t>Composante suivant le n° "AFCOM1813349"</t>
  </si>
  <si>
    <t>Composante suivant le n° "AFCOM1813351"</t>
  </si>
  <si>
    <t>Composante suivant le n° "AFCOM1814034"</t>
  </si>
  <si>
    <t>Sous-Total (3.11)</t>
  </si>
  <si>
    <t>Total secteur Tertiaire</t>
  </si>
  <si>
    <t>TOTAL GENERAL</t>
  </si>
  <si>
    <t>Sous-Total (3.2)</t>
  </si>
  <si>
    <t>PIP - PROGRAMME D'INVESTISSEMENT PUBLIC (2020)</t>
  </si>
  <si>
    <t>Projet de restructuration des routes en Union des Comores ( Hahaya - Galawa et Lingoni - Dindri)</t>
  </si>
  <si>
    <t>PPRAME - Projet de l'Eau à Moroni</t>
  </si>
  <si>
    <t xml:space="preserve">CIR - Programme d’appui à la promotion du tourisme durable en Union des Comores </t>
  </si>
  <si>
    <t>IFADEM - Appui à la formation</t>
  </si>
  <si>
    <t>12</t>
  </si>
  <si>
    <t>Appui à l’enseignement scientifique dans les lycées</t>
  </si>
  <si>
    <t>INTERREG</t>
  </si>
  <si>
    <t>Assistant technique permanent auprès du MEN</t>
  </si>
  <si>
    <t>France - SCAC</t>
  </si>
  <si>
    <t>13</t>
  </si>
  <si>
    <t>Sous-secteur Commerce - Banque - Emploi (3.5)</t>
  </si>
  <si>
    <t>ANARTIC</t>
  </si>
  <si>
    <t>Construction du Siège de l'ANRTIC</t>
  </si>
  <si>
    <t>UNICEF - PME - Partenariat Mondial pour Education</t>
  </si>
  <si>
    <t>Education (GPE 2 : Poursuite des engagements &amp; Projet  Dubaï-Caire)</t>
  </si>
  <si>
    <t>Sous-secteur Protection sociale, Habitat, Urbanisme et Décentralisation (3.9)</t>
  </si>
  <si>
    <t>Protection sociale</t>
  </si>
  <si>
    <t>Protection de l'enfant et Inclusion sociale</t>
  </si>
  <si>
    <r>
      <rPr>
        <b/>
        <i/>
        <u/>
        <sz val="9"/>
        <rFont val="Leelawadee UI"/>
        <family val="2"/>
      </rPr>
      <t>Etat du Financement (E.F)</t>
    </r>
    <r>
      <rPr>
        <i/>
        <sz val="9"/>
        <rFont val="Leelawadee UI"/>
        <family val="2"/>
      </rPr>
      <t xml:space="preserve">
1. Financement en négociation
2. Financement acquis                              
3.encours de negociation ( moitier acquis et moitier en negociation)</t>
    </r>
  </si>
  <si>
    <t>Projet de Filets Sociaux de Sécurité PFSS (P150754)/IDA DON D0320-KM</t>
  </si>
  <si>
    <t xml:space="preserve">Projet de Renforcement des capacités des ressources humaines, et du cadre légal et institutionnel pour la mise en œuvre du protocole de Nagoya </t>
  </si>
  <si>
    <t>Projet de développement d'un Réseau National d'Aires Protégées terrestres et marines représentatives du patrimoine  (RNAP)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</si>
</sst>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Leelawadee UI"/>
      <family val="2"/>
    </font>
    <font>
      <b/>
      <sz val="18"/>
      <color theme="1"/>
      <name val="Leelawadee UI"/>
      <family val="2"/>
    </font>
    <font>
      <sz val="11"/>
      <color theme="1"/>
      <name val="Leelawadee UI"/>
      <family val="2"/>
    </font>
    <font>
      <i/>
      <sz val="9"/>
      <name val="Leelawadee UI"/>
      <family val="2"/>
    </font>
    <font>
      <b/>
      <i/>
      <u/>
      <sz val="9"/>
      <name val="Leelawadee UI"/>
      <family val="2"/>
    </font>
    <font>
      <b/>
      <sz val="11"/>
      <color theme="1"/>
      <name val="Leelawadee UI"/>
      <family val="2"/>
    </font>
    <font>
      <b/>
      <u/>
      <sz val="11"/>
      <color rgb="FFC00000"/>
      <name val="Leelawadee UI"/>
      <family val="2"/>
    </font>
    <font>
      <b/>
      <sz val="11"/>
      <color theme="0"/>
      <name val="Leelawadee UI"/>
      <family val="2"/>
    </font>
    <font>
      <b/>
      <sz val="10"/>
      <name val="Leelawadee UI"/>
      <family val="2"/>
    </font>
    <font>
      <sz val="9"/>
      <name val="Leelawadee UI"/>
      <family val="2"/>
    </font>
    <font>
      <sz val="10"/>
      <color theme="1"/>
      <name val="Leelawadee UI"/>
      <family val="2"/>
    </font>
    <font>
      <b/>
      <sz val="10"/>
      <color theme="1"/>
      <name val="Leelawadee UI"/>
      <family val="2"/>
    </font>
    <font>
      <b/>
      <sz val="9"/>
      <name val="Leelawadee UI"/>
      <family val="2"/>
    </font>
    <font>
      <b/>
      <sz val="11"/>
      <name val="Leelawadee UI"/>
      <family val="2"/>
    </font>
    <font>
      <b/>
      <sz val="12"/>
      <name val="Leelawadee UI"/>
      <family val="2"/>
    </font>
    <font>
      <sz val="10"/>
      <name val="Leelawadee UI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FFFA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4" fillId="0" borderId="0" xfId="0" applyFont="1"/>
    <xf numFmtId="164" fontId="13" fillId="7" borderId="7" xfId="1" applyNumberFormat="1" applyFont="1" applyFill="1" applyBorder="1" applyProtection="1">
      <protection locked="0"/>
    </xf>
    <xf numFmtId="164" fontId="13" fillId="7" borderId="9" xfId="1" applyNumberFormat="1" applyFont="1" applyFill="1" applyBorder="1" applyProtection="1">
      <protection locked="0"/>
    </xf>
    <xf numFmtId="0" fontId="4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Fill="1" applyBorder="1"/>
    <xf numFmtId="0" fontId="7" fillId="4" borderId="4" xfId="0" applyFont="1" applyFill="1" applyBorder="1" applyProtection="1">
      <protection locked="0"/>
    </xf>
    <xf numFmtId="0" fontId="7" fillId="4" borderId="4" xfId="0" applyFont="1" applyFill="1" applyBorder="1" applyAlignment="1" applyProtection="1">
      <protection locked="0"/>
    </xf>
    <xf numFmtId="164" fontId="7" fillId="4" borderId="4" xfId="1" applyNumberFormat="1" applyFont="1" applyFill="1" applyBorder="1" applyProtection="1">
      <protection locked="0"/>
    </xf>
    <xf numFmtId="0" fontId="10" fillId="6" borderId="3" xfId="0" applyFont="1" applyFill="1" applyBorder="1" applyAlignment="1" applyProtection="1">
      <protection locked="0"/>
    </xf>
    <xf numFmtId="49" fontId="11" fillId="7" borderId="5" xfId="0" applyNumberFormat="1" applyFont="1" applyFill="1" applyBorder="1" applyAlignment="1" applyProtection="1">
      <alignment horizontal="left" vertical="center"/>
      <protection locked="0"/>
    </xf>
    <xf numFmtId="49" fontId="11" fillId="7" borderId="6" xfId="0" applyNumberFormat="1" applyFont="1" applyFill="1" applyBorder="1" applyAlignment="1" applyProtection="1">
      <alignment horizontal="left" vertical="center"/>
      <protection locked="0"/>
    </xf>
    <xf numFmtId="0" fontId="12" fillId="7" borderId="7" xfId="0" applyFont="1" applyFill="1" applyBorder="1" applyProtection="1">
      <protection locked="0"/>
    </xf>
    <xf numFmtId="0" fontId="12" fillId="7" borderId="9" xfId="0" applyFont="1" applyFill="1" applyBorder="1" applyProtection="1">
      <protection locked="0"/>
    </xf>
    <xf numFmtId="49" fontId="11" fillId="7" borderId="10" xfId="0" applyNumberFormat="1" applyFont="1" applyFill="1" applyBorder="1" applyAlignment="1" applyProtection="1">
      <alignment horizontal="left" vertical="top"/>
      <protection locked="0"/>
    </xf>
    <xf numFmtId="49" fontId="11" fillId="7" borderId="5" xfId="0" applyNumberFormat="1" applyFont="1" applyFill="1" applyBorder="1" applyAlignment="1" applyProtection="1">
      <alignment vertical="center"/>
      <protection locked="0"/>
    </xf>
    <xf numFmtId="164" fontId="10" fillId="8" borderId="3" xfId="0" applyNumberFormat="1" applyFont="1" applyFill="1" applyBorder="1" applyAlignment="1" applyProtection="1">
      <protection locked="0"/>
    </xf>
    <xf numFmtId="49" fontId="11" fillId="7" borderId="7" xfId="0" applyNumberFormat="1" applyFont="1" applyFill="1" applyBorder="1" applyAlignment="1" applyProtection="1">
      <alignment horizontal="left" vertical="top"/>
      <protection locked="0"/>
    </xf>
    <xf numFmtId="164" fontId="14" fillId="7" borderId="9" xfId="1" applyNumberFormat="1" applyFont="1" applyFill="1" applyBorder="1" applyAlignment="1" applyProtection="1">
      <alignment vertical="center"/>
      <protection locked="0"/>
    </xf>
    <xf numFmtId="49" fontId="11" fillId="7" borderId="9" xfId="0" applyNumberFormat="1" applyFont="1" applyFill="1" applyBorder="1" applyAlignment="1" applyProtection="1">
      <alignment horizontal="left" vertical="center"/>
      <protection locked="0"/>
    </xf>
    <xf numFmtId="49" fontId="11" fillId="7" borderId="9" xfId="0" applyNumberFormat="1" applyFont="1" applyFill="1" applyBorder="1" applyAlignment="1" applyProtection="1">
      <alignment horizontal="left" vertical="top"/>
      <protection locked="0"/>
    </xf>
    <xf numFmtId="164" fontId="15" fillId="9" borderId="3" xfId="0" applyNumberFormat="1" applyFont="1" applyFill="1" applyBorder="1" applyAlignment="1" applyProtection="1">
      <protection locked="0"/>
    </xf>
    <xf numFmtId="49" fontId="11" fillId="7" borderId="11" xfId="0" applyNumberFormat="1" applyFont="1" applyFill="1" applyBorder="1" applyAlignment="1" applyProtection="1">
      <alignment horizontal="left" vertical="top"/>
      <protection locked="0"/>
    </xf>
    <xf numFmtId="49" fontId="11" fillId="7" borderId="0" xfId="0" applyNumberFormat="1" applyFont="1" applyFill="1" applyBorder="1" applyAlignment="1" applyProtection="1">
      <alignment horizontal="left" vertical="top"/>
      <protection locked="0"/>
    </xf>
    <xf numFmtId="164" fontId="14" fillId="7" borderId="11" xfId="1" applyNumberFormat="1" applyFont="1" applyFill="1" applyBorder="1" applyAlignment="1" applyProtection="1">
      <alignment vertical="center"/>
      <protection locked="0"/>
    </xf>
    <xf numFmtId="43" fontId="10" fillId="8" borderId="3" xfId="0" applyNumberFormat="1" applyFont="1" applyFill="1" applyBorder="1" applyAlignment="1" applyProtection="1">
      <protection locked="0"/>
    </xf>
    <xf numFmtId="49" fontId="11" fillId="7" borderId="4" xfId="0" applyNumberFormat="1" applyFont="1" applyFill="1" applyBorder="1" applyAlignment="1" applyProtection="1">
      <alignment horizontal="left" vertical="top"/>
      <protection locked="0"/>
    </xf>
    <xf numFmtId="164" fontId="14" fillId="7" borderId="4" xfId="1" applyNumberFormat="1" applyFont="1" applyFill="1" applyBorder="1" applyAlignment="1" applyProtection="1">
      <alignment vertical="center"/>
      <protection locked="0"/>
    </xf>
    <xf numFmtId="49" fontId="11" fillId="7" borderId="12" xfId="0" applyNumberFormat="1" applyFont="1" applyFill="1" applyBorder="1" applyAlignment="1" applyProtection="1">
      <alignment horizontal="left" vertical="top"/>
      <protection locked="0"/>
    </xf>
    <xf numFmtId="164" fontId="16" fillId="10" borderId="4" xfId="0" applyNumberFormat="1" applyFont="1" applyFill="1" applyBorder="1" applyAlignment="1" applyProtection="1">
      <protection locked="0"/>
    </xf>
    <xf numFmtId="49" fontId="11" fillId="7" borderId="7" xfId="0" applyNumberFormat="1" applyFont="1" applyFill="1" applyBorder="1" applyAlignment="1" applyProtection="1">
      <alignment horizontal="left" vertical="center"/>
      <protection locked="0"/>
    </xf>
    <xf numFmtId="49" fontId="11" fillId="7" borderId="11" xfId="0" applyNumberFormat="1" applyFont="1" applyFill="1" applyBorder="1" applyAlignment="1" applyProtection="1">
      <alignment horizontal="left" vertical="center"/>
      <protection locked="0"/>
    </xf>
    <xf numFmtId="164" fontId="13" fillId="7" borderId="7" xfId="1" applyNumberFormat="1" applyFont="1" applyFill="1" applyBorder="1" applyAlignment="1" applyProtection="1">
      <alignment vertical="center"/>
      <protection locked="0"/>
    </xf>
    <xf numFmtId="164" fontId="13" fillId="7" borderId="9" xfId="1" applyNumberFormat="1" applyFont="1" applyFill="1" applyBorder="1" applyAlignment="1" applyProtection="1">
      <alignment vertical="center"/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9" fillId="5" borderId="2" xfId="0" applyFont="1" applyFill="1" applyBorder="1" applyAlignment="1" applyProtection="1">
      <alignment horizontal="left"/>
      <protection locked="0"/>
    </xf>
    <xf numFmtId="0" fontId="9" fillId="5" borderId="3" xfId="0" applyFont="1" applyFill="1" applyBorder="1" applyAlignment="1" applyProtection="1">
      <alignment horizontal="left"/>
      <protection locked="0"/>
    </xf>
    <xf numFmtId="49" fontId="11" fillId="11" borderId="9" xfId="0" applyNumberFormat="1" applyFont="1" applyFill="1" applyBorder="1" applyAlignment="1" applyProtection="1">
      <alignment horizontal="left" vertical="center"/>
      <protection locked="0"/>
    </xf>
    <xf numFmtId="0" fontId="4" fillId="3" borderId="0" xfId="0" applyFont="1" applyFill="1"/>
    <xf numFmtId="49" fontId="11" fillId="11" borderId="9" xfId="0" applyNumberFormat="1" applyFont="1" applyFill="1" applyBorder="1" applyAlignment="1" applyProtection="1">
      <alignment horizontal="left" vertical="top"/>
      <protection locked="0"/>
    </xf>
    <xf numFmtId="49" fontId="11" fillId="12" borderId="6" xfId="0" applyNumberFormat="1" applyFont="1" applyFill="1" applyBorder="1" applyAlignment="1" applyProtection="1">
      <alignment horizontal="left" vertical="center"/>
      <protection locked="0"/>
    </xf>
    <xf numFmtId="0" fontId="12" fillId="12" borderId="9" xfId="0" applyFont="1" applyFill="1" applyBorder="1" applyProtection="1">
      <protection locked="0"/>
    </xf>
    <xf numFmtId="164" fontId="13" fillId="7" borderId="12" xfId="1" applyNumberFormat="1" applyFont="1" applyFill="1" applyBorder="1" applyAlignment="1" applyProtection="1">
      <alignment vertical="center"/>
      <protection locked="0"/>
    </xf>
    <xf numFmtId="164" fontId="10" fillId="11" borderId="9" xfId="1" applyNumberFormat="1" applyFont="1" applyFill="1" applyBorder="1" applyAlignment="1" applyProtection="1">
      <alignment vertical="center"/>
      <protection locked="0"/>
    </xf>
    <xf numFmtId="164" fontId="10" fillId="7" borderId="9" xfId="1" applyNumberFormat="1" applyFont="1" applyFill="1" applyBorder="1" applyAlignment="1" applyProtection="1">
      <alignment vertical="center"/>
      <protection locked="0"/>
    </xf>
    <xf numFmtId="3" fontId="10" fillId="12" borderId="4" xfId="0" applyNumberFormat="1" applyFont="1" applyFill="1" applyBorder="1" applyAlignment="1">
      <alignment horizontal="center"/>
    </xf>
    <xf numFmtId="49" fontId="11" fillId="7" borderId="13" xfId="0" applyNumberFormat="1" applyFont="1" applyFill="1" applyBorder="1" applyAlignment="1" applyProtection="1">
      <alignment horizontal="left" vertical="center"/>
      <protection locked="0"/>
    </xf>
    <xf numFmtId="49" fontId="11" fillId="12" borderId="14" xfId="0" applyNumberFormat="1" applyFont="1" applyFill="1" applyBorder="1" applyAlignment="1" applyProtection="1">
      <alignment vertical="center"/>
      <protection locked="0"/>
    </xf>
    <xf numFmtId="49" fontId="17" fillId="7" borderId="8" xfId="0" applyNumberFormat="1" applyFont="1" applyFill="1" applyBorder="1" applyAlignment="1" applyProtection="1">
      <alignment horizontal="left" vertical="top"/>
      <protection locked="0"/>
    </xf>
    <xf numFmtId="49" fontId="17" fillId="7" borderId="10" xfId="0" applyNumberFormat="1" applyFont="1" applyFill="1" applyBorder="1" applyAlignment="1" applyProtection="1">
      <alignment vertical="center"/>
      <protection locked="0"/>
    </xf>
    <xf numFmtId="49" fontId="17" fillId="7" borderId="10" xfId="0" applyNumberFormat="1" applyFont="1" applyFill="1" applyBorder="1" applyAlignment="1" applyProtection="1">
      <alignment vertical="center" wrapText="1"/>
      <protection locked="0"/>
    </xf>
    <xf numFmtId="49" fontId="17" fillId="7" borderId="10" xfId="0" applyNumberFormat="1" applyFont="1" applyFill="1" applyBorder="1" applyAlignment="1" applyProtection="1">
      <alignment horizontal="left" vertical="top"/>
      <protection locked="0"/>
    </xf>
    <xf numFmtId="49" fontId="17" fillId="7" borderId="10" xfId="0" applyNumberFormat="1" applyFont="1" applyFill="1" applyBorder="1" applyAlignment="1" applyProtection="1">
      <alignment horizontal="left" vertical="top" wrapText="1"/>
      <protection locked="0"/>
    </xf>
    <xf numFmtId="49" fontId="17" fillId="12" borderId="10" xfId="0" applyNumberFormat="1" applyFont="1" applyFill="1" applyBorder="1" applyAlignment="1" applyProtection="1">
      <alignment horizontal="left" vertical="top"/>
      <protection locked="0"/>
    </xf>
    <xf numFmtId="49" fontId="17" fillId="7" borderId="10" xfId="0" applyNumberFormat="1" applyFont="1" applyFill="1" applyBorder="1" applyAlignment="1" applyProtection="1">
      <alignment horizontal="left" vertical="center" wrapText="1"/>
      <protection locked="0"/>
    </xf>
    <xf numFmtId="49" fontId="17" fillId="7" borderId="8" xfId="0" applyNumberFormat="1" applyFont="1" applyFill="1" applyBorder="1" applyAlignment="1" applyProtection="1">
      <alignment horizontal="left" vertical="center"/>
      <protection locked="0"/>
    </xf>
    <xf numFmtId="49" fontId="17" fillId="11" borderId="10" xfId="0" applyNumberFormat="1" applyFont="1" applyFill="1" applyBorder="1" applyAlignment="1" applyProtection="1">
      <alignment horizontal="left" vertical="top"/>
      <protection locked="0"/>
    </xf>
    <xf numFmtId="0" fontId="10" fillId="8" borderId="1" xfId="0" applyFont="1" applyFill="1" applyBorder="1" applyAlignment="1" applyProtection="1">
      <alignment horizontal="left"/>
      <protection locked="0"/>
    </xf>
    <xf numFmtId="0" fontId="10" fillId="8" borderId="2" xfId="0" applyFont="1" applyFill="1" applyBorder="1" applyAlignment="1" applyProtection="1">
      <alignment horizontal="left"/>
      <protection locked="0"/>
    </xf>
    <xf numFmtId="0" fontId="10" fillId="8" borderId="3" xfId="0" applyFont="1" applyFill="1" applyBorder="1" applyAlignment="1" applyProtection="1">
      <alignment horizontal="left"/>
      <protection locked="0"/>
    </xf>
    <xf numFmtId="0" fontId="10" fillId="6" borderId="1" xfId="0" applyFont="1" applyFill="1" applyBorder="1" applyAlignment="1" applyProtection="1">
      <alignment horizontal="left"/>
      <protection locked="0"/>
    </xf>
    <xf numFmtId="0" fontId="10" fillId="6" borderId="2" xfId="0" applyFont="1" applyFill="1" applyBorder="1" applyAlignment="1" applyProtection="1">
      <alignment horizontal="left"/>
      <protection locked="0"/>
    </xf>
    <xf numFmtId="0" fontId="15" fillId="9" borderId="1" xfId="0" applyFont="1" applyFill="1" applyBorder="1" applyAlignment="1" applyProtection="1">
      <alignment horizontal="left"/>
      <protection locked="0"/>
    </xf>
    <xf numFmtId="0" fontId="15" fillId="9" borderId="2" xfId="0" applyFont="1" applyFill="1" applyBorder="1" applyAlignment="1" applyProtection="1">
      <alignment horizontal="left"/>
      <protection locked="0"/>
    </xf>
    <xf numFmtId="0" fontId="15" fillId="9" borderId="3" xfId="0" applyFont="1" applyFill="1" applyBorder="1" applyAlignment="1" applyProtection="1">
      <alignment horizontal="left"/>
      <protection locked="0"/>
    </xf>
    <xf numFmtId="0" fontId="16" fillId="10" borderId="1" xfId="0" applyFont="1" applyFill="1" applyBorder="1" applyAlignment="1" applyProtection="1">
      <alignment horizontal="left"/>
      <protection locked="0"/>
    </xf>
    <xf numFmtId="0" fontId="16" fillId="10" borderId="2" xfId="0" applyFont="1" applyFill="1" applyBorder="1" applyAlignment="1" applyProtection="1">
      <alignment horizontal="left"/>
      <protection locked="0"/>
    </xf>
    <xf numFmtId="0" fontId="8" fillId="5" borderId="1" xfId="0" applyFont="1" applyFill="1" applyBorder="1" applyAlignment="1" applyProtection="1">
      <alignment horizontal="left"/>
      <protection locked="0"/>
    </xf>
    <xf numFmtId="0" fontId="9" fillId="5" borderId="2" xfId="0" applyFont="1" applyFill="1" applyBorder="1" applyAlignment="1" applyProtection="1">
      <alignment horizontal="left"/>
      <protection locked="0"/>
    </xf>
    <xf numFmtId="0" fontId="9" fillId="5" borderId="3" xfId="0" applyFont="1" applyFill="1" applyBorder="1" applyAlignment="1" applyProtection="1">
      <alignment horizontal="lef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5" fillId="3" borderId="4" xfId="0" applyFont="1" applyFill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2" xfId="0" applyFont="1" applyBorder="1" applyAlignment="1" applyProtection="1">
      <alignment horizontal="left" vertical="top" wrapText="1"/>
      <protection locked="0"/>
    </xf>
    <xf numFmtId="0" fontId="5" fillId="0" borderId="3" xfId="0" applyFont="1" applyBorder="1" applyAlignment="1" applyProtection="1">
      <alignment horizontal="left" vertical="top" wrapText="1"/>
      <protection locked="0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</xdr:rowOff>
    </xdr:from>
    <xdr:to>
      <xdr:col>4</xdr:col>
      <xdr:colOff>30480</xdr:colOff>
      <xdr:row>1</xdr:row>
      <xdr:rowOff>655320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" y="2"/>
          <a:ext cx="1543050" cy="8191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0"/>
  <sheetViews>
    <sheetView showGridLines="0" tabSelected="1" topLeftCell="A120" zoomScaleNormal="100" workbookViewId="0">
      <selection activeCell="F24" sqref="F24"/>
    </sheetView>
  </sheetViews>
  <sheetFormatPr baseColWidth="10" defaultColWidth="11.42578125" defaultRowHeight="16.5" x14ac:dyDescent="0.3"/>
  <cols>
    <col min="1" max="1" width="8.7109375" style="1" customWidth="1"/>
    <col min="2" max="2" width="6.28515625" style="1" customWidth="1"/>
    <col min="3" max="4" width="4" style="1" customWidth="1"/>
    <col min="5" max="5" width="3.28515625" style="1" customWidth="1"/>
    <col min="6" max="6" width="91.140625" style="1" customWidth="1"/>
    <col min="7" max="7" width="21.85546875" style="1" customWidth="1"/>
    <col min="8" max="8" width="20.28515625" style="1" customWidth="1"/>
    <col min="9" max="9" width="12.140625" style="1" bestFit="1" customWidth="1"/>
    <col min="10" max="10" width="17.140625" style="1" bestFit="1" customWidth="1"/>
    <col min="11" max="11" width="12.140625" style="1" bestFit="1" customWidth="1"/>
    <col min="12" max="16384" width="11.42578125" style="1"/>
  </cols>
  <sheetData>
    <row r="1" spans="1:7" ht="12.75" customHeight="1" thickBot="1" x14ac:dyDescent="0.6">
      <c r="A1" s="71"/>
      <c r="B1" s="72"/>
      <c r="C1" s="73" t="s">
        <v>185</v>
      </c>
      <c r="D1" s="74"/>
      <c r="E1" s="74"/>
      <c r="F1" s="74"/>
      <c r="G1" s="75"/>
    </row>
    <row r="2" spans="1:7" ht="75.75" customHeight="1" thickBot="1" x14ac:dyDescent="0.35">
      <c r="A2" s="76" t="s">
        <v>204</v>
      </c>
      <c r="B2" s="76"/>
      <c r="C2" s="76"/>
      <c r="D2" s="77" t="s">
        <v>0</v>
      </c>
      <c r="E2" s="78"/>
      <c r="F2" s="78"/>
      <c r="G2" s="79"/>
    </row>
    <row r="3" spans="1:7" ht="17.25" thickBot="1" x14ac:dyDescent="0.35">
      <c r="A3" s="7" t="s">
        <v>1</v>
      </c>
      <c r="B3" s="7" t="s">
        <v>2</v>
      </c>
      <c r="C3" s="8" t="s">
        <v>3</v>
      </c>
      <c r="D3" s="8" t="s">
        <v>4</v>
      </c>
      <c r="E3" s="8" t="s">
        <v>5</v>
      </c>
      <c r="F3" s="7" t="s">
        <v>6</v>
      </c>
      <c r="G3" s="9" t="s">
        <v>7</v>
      </c>
    </row>
    <row r="4" spans="1:7" ht="17.25" thickBot="1" x14ac:dyDescent="0.35">
      <c r="A4" s="35" t="s">
        <v>8</v>
      </c>
      <c r="B4" s="36"/>
      <c r="C4" s="36"/>
      <c r="D4" s="36"/>
      <c r="E4" s="36"/>
      <c r="F4" s="36"/>
      <c r="G4" s="37"/>
    </row>
    <row r="5" spans="1:7" ht="17.25" thickBot="1" x14ac:dyDescent="0.35">
      <c r="A5" s="61" t="s">
        <v>9</v>
      </c>
      <c r="B5" s="62"/>
      <c r="C5" s="62"/>
      <c r="D5" s="62"/>
      <c r="E5" s="62"/>
      <c r="F5" s="62"/>
      <c r="G5" s="10" t="s">
        <v>10</v>
      </c>
    </row>
    <row r="6" spans="1:7" x14ac:dyDescent="0.3">
      <c r="A6" s="47" t="s">
        <v>11</v>
      </c>
      <c r="B6" s="12" t="s">
        <v>12</v>
      </c>
      <c r="C6" s="13">
        <v>2</v>
      </c>
      <c r="D6" s="13">
        <v>2</v>
      </c>
      <c r="E6" s="13">
        <v>1</v>
      </c>
      <c r="F6" s="49" t="s">
        <v>13</v>
      </c>
      <c r="G6" s="33">
        <v>1375300000</v>
      </c>
    </row>
    <row r="7" spans="1:7" x14ac:dyDescent="0.3">
      <c r="A7" s="11" t="s">
        <v>11</v>
      </c>
      <c r="B7" s="12" t="s">
        <v>14</v>
      </c>
      <c r="C7" s="14">
        <v>2</v>
      </c>
      <c r="D7" s="14">
        <v>2</v>
      </c>
      <c r="E7" s="14">
        <v>2</v>
      </c>
      <c r="F7" s="50" t="s">
        <v>15</v>
      </c>
      <c r="G7" s="34">
        <v>444000000</v>
      </c>
    </row>
    <row r="8" spans="1:7" ht="28.5" x14ac:dyDescent="0.3">
      <c r="A8" s="11" t="s">
        <v>11</v>
      </c>
      <c r="B8" s="12" t="s">
        <v>14</v>
      </c>
      <c r="C8" s="14">
        <v>2</v>
      </c>
      <c r="D8" s="14">
        <v>2</v>
      </c>
      <c r="E8" s="14">
        <v>3</v>
      </c>
      <c r="F8" s="51" t="s">
        <v>16</v>
      </c>
      <c r="G8" s="34">
        <v>421056000</v>
      </c>
    </row>
    <row r="9" spans="1:7" x14ac:dyDescent="0.3">
      <c r="A9" s="11" t="s">
        <v>11</v>
      </c>
      <c r="B9" s="12" t="s">
        <v>19</v>
      </c>
      <c r="C9" s="14">
        <v>2</v>
      </c>
      <c r="D9" s="14">
        <v>2</v>
      </c>
      <c r="E9" s="14">
        <v>5</v>
      </c>
      <c r="F9" s="52" t="s">
        <v>20</v>
      </c>
      <c r="G9" s="45">
        <v>300700000</v>
      </c>
    </row>
    <row r="10" spans="1:7" x14ac:dyDescent="0.3">
      <c r="A10" s="11" t="s">
        <v>11</v>
      </c>
      <c r="B10" s="12" t="s">
        <v>22</v>
      </c>
      <c r="C10" s="14">
        <v>2</v>
      </c>
      <c r="D10" s="14">
        <v>2</v>
      </c>
      <c r="E10" s="14">
        <v>7</v>
      </c>
      <c r="F10" s="53" t="s">
        <v>23</v>
      </c>
      <c r="G10" s="34">
        <v>248500000</v>
      </c>
    </row>
    <row r="11" spans="1:7" x14ac:dyDescent="0.3">
      <c r="A11" s="11" t="s">
        <v>11</v>
      </c>
      <c r="B11" s="12" t="s">
        <v>24</v>
      </c>
      <c r="C11" s="14">
        <v>2</v>
      </c>
      <c r="D11" s="14">
        <v>2</v>
      </c>
      <c r="E11" s="14">
        <v>8</v>
      </c>
      <c r="F11" s="53" t="s">
        <v>25</v>
      </c>
      <c r="G11" s="34">
        <v>1678987</v>
      </c>
    </row>
    <row r="12" spans="1:7" x14ac:dyDescent="0.3">
      <c r="A12" s="11" t="s">
        <v>11</v>
      </c>
      <c r="B12" s="12" t="s">
        <v>24</v>
      </c>
      <c r="C12" s="14">
        <v>2</v>
      </c>
      <c r="D12" s="14">
        <v>2</v>
      </c>
      <c r="E12" s="14">
        <v>9</v>
      </c>
      <c r="F12" s="53" t="s">
        <v>26</v>
      </c>
      <c r="G12" s="34">
        <v>13556607</v>
      </c>
    </row>
    <row r="13" spans="1:7" x14ac:dyDescent="0.3">
      <c r="A13" s="11" t="s">
        <v>11</v>
      </c>
      <c r="B13" s="12" t="s">
        <v>24</v>
      </c>
      <c r="C13" s="14">
        <v>2</v>
      </c>
      <c r="D13" s="14">
        <v>2</v>
      </c>
      <c r="E13" s="14">
        <v>10</v>
      </c>
      <c r="F13" s="53" t="s">
        <v>27</v>
      </c>
      <c r="G13" s="34">
        <v>5030946</v>
      </c>
    </row>
    <row r="14" spans="1:7" ht="28.5" x14ac:dyDescent="0.3">
      <c r="A14" s="11" t="s">
        <v>11</v>
      </c>
      <c r="B14" s="12" t="s">
        <v>24</v>
      </c>
      <c r="C14" s="14">
        <v>2</v>
      </c>
      <c r="D14" s="14">
        <v>2</v>
      </c>
      <c r="E14" s="14">
        <v>11</v>
      </c>
      <c r="F14" s="53" t="s">
        <v>28</v>
      </c>
      <c r="G14" s="34">
        <v>5747533</v>
      </c>
    </row>
    <row r="15" spans="1:7" x14ac:dyDescent="0.3">
      <c r="A15" s="11" t="s">
        <v>11</v>
      </c>
      <c r="B15" s="12" t="s">
        <v>24</v>
      </c>
      <c r="C15" s="14">
        <v>2</v>
      </c>
      <c r="D15" s="14">
        <v>2</v>
      </c>
      <c r="E15" s="14">
        <v>12</v>
      </c>
      <c r="F15" s="53" t="s">
        <v>29</v>
      </c>
      <c r="G15" s="34">
        <v>24961448</v>
      </c>
    </row>
    <row r="16" spans="1:7" ht="28.5" x14ac:dyDescent="0.3">
      <c r="A16" s="11" t="s">
        <v>11</v>
      </c>
      <c r="B16" s="12" t="s">
        <v>24</v>
      </c>
      <c r="C16" s="14">
        <v>2</v>
      </c>
      <c r="D16" s="14">
        <v>2</v>
      </c>
      <c r="E16" s="14">
        <v>13</v>
      </c>
      <c r="F16" s="53" t="s">
        <v>30</v>
      </c>
      <c r="G16" s="34">
        <v>21419816</v>
      </c>
    </row>
    <row r="17" spans="1:7" x14ac:dyDescent="0.3">
      <c r="A17" s="11" t="s">
        <v>11</v>
      </c>
      <c r="B17" s="12" t="s">
        <v>14</v>
      </c>
      <c r="C17" s="14">
        <v>2</v>
      </c>
      <c r="D17" s="14">
        <v>2</v>
      </c>
      <c r="E17" s="14">
        <v>14</v>
      </c>
      <c r="F17" s="53" t="s">
        <v>31</v>
      </c>
      <c r="G17" s="34">
        <v>122750000</v>
      </c>
    </row>
    <row r="18" spans="1:7" ht="17.25" thickBot="1" x14ac:dyDescent="0.35">
      <c r="A18" s="16" t="s">
        <v>11</v>
      </c>
      <c r="B18" s="12" t="s">
        <v>32</v>
      </c>
      <c r="C18" s="14">
        <v>2</v>
      </c>
      <c r="D18" s="14">
        <v>2</v>
      </c>
      <c r="E18" s="14">
        <v>15</v>
      </c>
      <c r="F18" s="52" t="s">
        <v>33</v>
      </c>
      <c r="G18" s="43">
        <v>6616500</v>
      </c>
    </row>
    <row r="19" spans="1:7" s="39" customFormat="1" ht="17.25" thickBot="1" x14ac:dyDescent="0.35">
      <c r="A19" s="48" t="s">
        <v>11</v>
      </c>
      <c r="B19" s="41" t="s">
        <v>34</v>
      </c>
      <c r="C19" s="42">
        <v>3</v>
      </c>
      <c r="D19" s="42">
        <v>1</v>
      </c>
      <c r="E19" s="42">
        <v>16</v>
      </c>
      <c r="F19" s="54" t="s">
        <v>35</v>
      </c>
      <c r="G19" s="46">
        <v>200000000</v>
      </c>
    </row>
    <row r="20" spans="1:7" ht="17.25" thickBot="1" x14ac:dyDescent="0.35">
      <c r="A20" s="58" t="s">
        <v>36</v>
      </c>
      <c r="B20" s="59"/>
      <c r="C20" s="59"/>
      <c r="D20" s="59"/>
      <c r="E20" s="59"/>
      <c r="F20" s="60"/>
      <c r="G20" s="17">
        <f>SUM(G6:G19)</f>
        <v>3191317837</v>
      </c>
    </row>
    <row r="21" spans="1:7" ht="17.25" thickBot="1" x14ac:dyDescent="0.35">
      <c r="A21" s="61" t="s">
        <v>37</v>
      </c>
      <c r="B21" s="62"/>
      <c r="C21" s="62"/>
      <c r="D21" s="62"/>
      <c r="E21" s="62"/>
      <c r="F21" s="62"/>
      <c r="G21" s="10" t="s">
        <v>10</v>
      </c>
    </row>
    <row r="22" spans="1:7" ht="28.5" x14ac:dyDescent="0.3">
      <c r="A22" s="31" t="s">
        <v>38</v>
      </c>
      <c r="B22" s="31" t="s">
        <v>14</v>
      </c>
      <c r="C22" s="18" t="s">
        <v>39</v>
      </c>
      <c r="D22" s="18" t="s">
        <v>39</v>
      </c>
      <c r="E22" s="18" t="s">
        <v>40</v>
      </c>
      <c r="F22" s="51" t="s">
        <v>206</v>
      </c>
      <c r="G22" s="19">
        <v>86323200</v>
      </c>
    </row>
    <row r="23" spans="1:7" s="4" customFormat="1" ht="28.5" x14ac:dyDescent="0.25">
      <c r="A23" s="20" t="s">
        <v>38</v>
      </c>
      <c r="B23" s="20" t="s">
        <v>17</v>
      </c>
      <c r="C23" s="20" t="s">
        <v>39</v>
      </c>
      <c r="D23" s="20" t="s">
        <v>39</v>
      </c>
      <c r="E23" s="21" t="s">
        <v>39</v>
      </c>
      <c r="F23" s="55" t="s">
        <v>207</v>
      </c>
      <c r="G23" s="19">
        <v>192256242</v>
      </c>
    </row>
    <row r="24" spans="1:7" ht="28.5" x14ac:dyDescent="0.3">
      <c r="A24" s="20" t="s">
        <v>38</v>
      </c>
      <c r="B24" s="20" t="s">
        <v>41</v>
      </c>
      <c r="C24" s="21" t="s">
        <v>39</v>
      </c>
      <c r="D24" s="21" t="s">
        <v>39</v>
      </c>
      <c r="E24" s="21" t="s">
        <v>42</v>
      </c>
      <c r="F24" s="53" t="s">
        <v>43</v>
      </c>
      <c r="G24" s="19">
        <v>242651360</v>
      </c>
    </row>
    <row r="25" spans="1:7" x14ac:dyDescent="0.3">
      <c r="A25" s="20" t="s">
        <v>38</v>
      </c>
      <c r="B25" s="20" t="s">
        <v>44</v>
      </c>
      <c r="C25" s="21" t="s">
        <v>42</v>
      </c>
      <c r="D25" s="21" t="s">
        <v>39</v>
      </c>
      <c r="E25" s="21" t="s">
        <v>45</v>
      </c>
      <c r="F25" s="52" t="s">
        <v>46</v>
      </c>
      <c r="G25" s="19">
        <v>441569016</v>
      </c>
    </row>
    <row r="26" spans="1:7" x14ac:dyDescent="0.3">
      <c r="A26" s="20" t="s">
        <v>38</v>
      </c>
      <c r="B26" s="20" t="s">
        <v>47</v>
      </c>
      <c r="C26" s="21" t="s">
        <v>39</v>
      </c>
      <c r="D26" s="21" t="s">
        <v>39</v>
      </c>
      <c r="E26" s="21" t="s">
        <v>48</v>
      </c>
      <c r="F26" s="52" t="s">
        <v>49</v>
      </c>
      <c r="G26" s="19">
        <v>295200000</v>
      </c>
    </row>
    <row r="27" spans="1:7" x14ac:dyDescent="0.3">
      <c r="A27" s="20" t="s">
        <v>38</v>
      </c>
      <c r="B27" s="20" t="s">
        <v>17</v>
      </c>
      <c r="C27" s="21" t="s">
        <v>39</v>
      </c>
      <c r="D27" s="21" t="s">
        <v>39</v>
      </c>
      <c r="E27" s="21" t="s">
        <v>50</v>
      </c>
      <c r="F27" s="52" t="s">
        <v>51</v>
      </c>
      <c r="G27" s="19">
        <v>1066666666.6666666</v>
      </c>
    </row>
    <row r="28" spans="1:7" ht="28.5" x14ac:dyDescent="0.3">
      <c r="A28" s="20" t="s">
        <v>38</v>
      </c>
      <c r="B28" s="20" t="s">
        <v>14</v>
      </c>
      <c r="C28" s="21" t="s">
        <v>39</v>
      </c>
      <c r="D28" s="21" t="s">
        <v>39</v>
      </c>
      <c r="E28" s="21" t="s">
        <v>52</v>
      </c>
      <c r="F28" s="53" t="s">
        <v>53</v>
      </c>
      <c r="G28" s="19">
        <v>400011200</v>
      </c>
    </row>
    <row r="29" spans="1:7" ht="29.25" thickBot="1" x14ac:dyDescent="0.35">
      <c r="A29" s="20" t="s">
        <v>38</v>
      </c>
      <c r="B29" s="20" t="s">
        <v>14</v>
      </c>
      <c r="C29" s="21">
        <v>2</v>
      </c>
      <c r="D29" s="21">
        <v>2</v>
      </c>
      <c r="E29" s="21" t="s">
        <v>54</v>
      </c>
      <c r="F29" s="51" t="s">
        <v>18</v>
      </c>
      <c r="G29" s="19">
        <v>759655711.20000005</v>
      </c>
    </row>
    <row r="30" spans="1:7" ht="17.25" thickBot="1" x14ac:dyDescent="0.35">
      <c r="A30" s="58" t="s">
        <v>55</v>
      </c>
      <c r="B30" s="59"/>
      <c r="C30" s="59"/>
      <c r="D30" s="59"/>
      <c r="E30" s="59"/>
      <c r="F30" s="60"/>
      <c r="G30" s="17">
        <f>SUM(G22:G29)</f>
        <v>3484333395.8666668</v>
      </c>
    </row>
    <row r="31" spans="1:7" ht="17.25" thickBot="1" x14ac:dyDescent="0.35">
      <c r="A31" s="61" t="s">
        <v>56</v>
      </c>
      <c r="B31" s="62"/>
      <c r="C31" s="62"/>
      <c r="D31" s="62"/>
      <c r="E31" s="62"/>
      <c r="F31" s="62"/>
      <c r="G31" s="10" t="s">
        <v>10</v>
      </c>
    </row>
    <row r="32" spans="1:7" x14ac:dyDescent="0.3">
      <c r="A32" s="11" t="s">
        <v>57</v>
      </c>
      <c r="B32" s="12" t="s">
        <v>58</v>
      </c>
      <c r="C32" s="13">
        <v>2</v>
      </c>
      <c r="D32" s="13">
        <v>2</v>
      </c>
      <c r="E32" s="13">
        <v>1</v>
      </c>
      <c r="F32" s="49" t="s">
        <v>187</v>
      </c>
      <c r="G32" s="2">
        <v>320000000</v>
      </c>
    </row>
    <row r="33" spans="1:7" x14ac:dyDescent="0.3">
      <c r="A33" s="11" t="s">
        <v>57</v>
      </c>
      <c r="B33" s="12" t="s">
        <v>59</v>
      </c>
      <c r="C33" s="14">
        <v>2</v>
      </c>
      <c r="D33" s="14">
        <v>2</v>
      </c>
      <c r="E33" s="14">
        <v>2</v>
      </c>
      <c r="F33" s="50" t="s">
        <v>60</v>
      </c>
      <c r="G33" s="3">
        <v>450000913</v>
      </c>
    </row>
    <row r="34" spans="1:7" x14ac:dyDescent="0.3">
      <c r="A34" s="11" t="s">
        <v>57</v>
      </c>
      <c r="B34" s="12" t="s">
        <v>22</v>
      </c>
      <c r="C34" s="14">
        <v>2</v>
      </c>
      <c r="D34" s="14">
        <v>2</v>
      </c>
      <c r="E34" s="14">
        <v>3</v>
      </c>
      <c r="F34" s="51" t="s">
        <v>61</v>
      </c>
      <c r="G34" s="3">
        <v>0</v>
      </c>
    </row>
    <row r="35" spans="1:7" ht="17.25" thickBot="1" x14ac:dyDescent="0.35">
      <c r="A35" s="11" t="s">
        <v>57</v>
      </c>
      <c r="B35" s="12" t="s">
        <v>62</v>
      </c>
      <c r="C35" s="14">
        <v>3</v>
      </c>
      <c r="D35" s="14">
        <v>2</v>
      </c>
      <c r="E35" s="14">
        <v>4</v>
      </c>
      <c r="F35" s="53" t="s">
        <v>63</v>
      </c>
      <c r="G35" s="3">
        <v>501250000</v>
      </c>
    </row>
    <row r="36" spans="1:7" ht="17.25" thickBot="1" x14ac:dyDescent="0.35">
      <c r="A36" s="58" t="s">
        <v>64</v>
      </c>
      <c r="B36" s="59"/>
      <c r="C36" s="59"/>
      <c r="D36" s="59"/>
      <c r="E36" s="59"/>
      <c r="F36" s="60"/>
      <c r="G36" s="17">
        <f>SUM(G32:G35)</f>
        <v>1271250913</v>
      </c>
    </row>
    <row r="37" spans="1:7" ht="17.25" thickBot="1" x14ac:dyDescent="0.35">
      <c r="A37" s="61" t="s">
        <v>65</v>
      </c>
      <c r="B37" s="62"/>
      <c r="C37" s="62"/>
      <c r="D37" s="62"/>
      <c r="E37" s="62"/>
      <c r="F37" s="62"/>
      <c r="G37" s="10" t="s">
        <v>10</v>
      </c>
    </row>
    <row r="38" spans="1:7" ht="17.25" thickBot="1" x14ac:dyDescent="0.35">
      <c r="A38" s="11" t="s">
        <v>66</v>
      </c>
      <c r="B38" s="12" t="s">
        <v>34</v>
      </c>
      <c r="C38" s="13">
        <v>2</v>
      </c>
      <c r="D38" s="13">
        <v>2</v>
      </c>
      <c r="E38" s="13">
        <v>1</v>
      </c>
      <c r="F38" s="56" t="s">
        <v>67</v>
      </c>
      <c r="G38" s="2">
        <v>1827297635</v>
      </c>
    </row>
    <row r="39" spans="1:7" ht="17.25" thickBot="1" x14ac:dyDescent="0.35">
      <c r="A39" s="58" t="s">
        <v>68</v>
      </c>
      <c r="B39" s="59"/>
      <c r="C39" s="59"/>
      <c r="D39" s="59"/>
      <c r="E39" s="59"/>
      <c r="F39" s="60"/>
      <c r="G39" s="17">
        <f>SUM(G38:G38)</f>
        <v>1827297635</v>
      </c>
    </row>
    <row r="40" spans="1:7" ht="17.25" thickBot="1" x14ac:dyDescent="0.35">
      <c r="A40" s="63" t="s">
        <v>69</v>
      </c>
      <c r="B40" s="64"/>
      <c r="C40" s="64"/>
      <c r="D40" s="64"/>
      <c r="E40" s="64"/>
      <c r="F40" s="65"/>
      <c r="G40" s="22">
        <f>G39+G36+G30+G20</f>
        <v>9774199780.8666668</v>
      </c>
    </row>
    <row r="41" spans="1:7" ht="17.25" thickBot="1" x14ac:dyDescent="0.35">
      <c r="A41" s="68" t="s">
        <v>70</v>
      </c>
      <c r="B41" s="69"/>
      <c r="C41" s="69"/>
      <c r="D41" s="69"/>
      <c r="E41" s="69"/>
      <c r="F41" s="69"/>
      <c r="G41" s="70"/>
    </row>
    <row r="42" spans="1:7" ht="17.25" thickBot="1" x14ac:dyDescent="0.35">
      <c r="A42" s="61" t="s">
        <v>71</v>
      </c>
      <c r="B42" s="62"/>
      <c r="C42" s="62"/>
      <c r="D42" s="62"/>
      <c r="E42" s="62"/>
      <c r="F42" s="62"/>
      <c r="G42" s="10" t="s">
        <v>10</v>
      </c>
    </row>
    <row r="43" spans="1:7" x14ac:dyDescent="0.3">
      <c r="A43" s="31" t="s">
        <v>72</v>
      </c>
      <c r="B43" s="31" t="s">
        <v>73</v>
      </c>
      <c r="C43" s="18" t="s">
        <v>39</v>
      </c>
      <c r="D43" s="18" t="s">
        <v>39</v>
      </c>
      <c r="E43" s="18" t="s">
        <v>40</v>
      </c>
      <c r="F43" s="50" t="s">
        <v>74</v>
      </c>
      <c r="G43" s="19">
        <v>1157142857.1428571</v>
      </c>
    </row>
    <row r="44" spans="1:7" x14ac:dyDescent="0.3">
      <c r="A44" s="20" t="s">
        <v>72</v>
      </c>
      <c r="B44" s="20" t="s">
        <v>47</v>
      </c>
      <c r="C44" s="21" t="s">
        <v>39</v>
      </c>
      <c r="D44" s="21" t="s">
        <v>39</v>
      </c>
      <c r="E44" s="21" t="s">
        <v>42</v>
      </c>
      <c r="F44" s="52" t="s">
        <v>75</v>
      </c>
      <c r="G44" s="19">
        <v>676217592</v>
      </c>
    </row>
    <row r="45" spans="1:7" x14ac:dyDescent="0.3">
      <c r="A45" s="20" t="s">
        <v>72</v>
      </c>
      <c r="B45" s="20" t="s">
        <v>76</v>
      </c>
      <c r="C45" s="21" t="s">
        <v>39</v>
      </c>
      <c r="D45" s="21" t="s">
        <v>39</v>
      </c>
      <c r="E45" s="20" t="s">
        <v>45</v>
      </c>
      <c r="F45" s="52" t="s">
        <v>77</v>
      </c>
      <c r="G45" s="19">
        <v>3649694719</v>
      </c>
    </row>
    <row r="46" spans="1:7" x14ac:dyDescent="0.3">
      <c r="A46" s="20" t="s">
        <v>72</v>
      </c>
      <c r="B46" s="20" t="s">
        <v>76</v>
      </c>
      <c r="C46" s="21" t="s">
        <v>39</v>
      </c>
      <c r="D46" s="21" t="s">
        <v>39</v>
      </c>
      <c r="E46" s="21" t="s">
        <v>48</v>
      </c>
      <c r="F46" s="52" t="s">
        <v>78</v>
      </c>
      <c r="G46" s="19">
        <v>171539775</v>
      </c>
    </row>
    <row r="47" spans="1:7" x14ac:dyDescent="0.3">
      <c r="A47" s="20" t="s">
        <v>72</v>
      </c>
      <c r="B47" s="20" t="s">
        <v>34</v>
      </c>
      <c r="C47" s="21" t="s">
        <v>39</v>
      </c>
      <c r="D47" s="21" t="s">
        <v>39</v>
      </c>
      <c r="E47" s="20" t="s">
        <v>50</v>
      </c>
      <c r="F47" s="52" t="s">
        <v>79</v>
      </c>
      <c r="G47" s="19">
        <v>835473675</v>
      </c>
    </row>
    <row r="48" spans="1:7" s="39" customFormat="1" x14ac:dyDescent="0.3">
      <c r="A48" s="38" t="s">
        <v>72</v>
      </c>
      <c r="B48" s="38" t="s">
        <v>80</v>
      </c>
      <c r="C48" s="40" t="s">
        <v>39</v>
      </c>
      <c r="D48" s="40" t="s">
        <v>39</v>
      </c>
      <c r="E48" s="40" t="s">
        <v>52</v>
      </c>
      <c r="F48" s="57" t="s">
        <v>81</v>
      </c>
      <c r="G48" s="44">
        <v>2400000000</v>
      </c>
    </row>
    <row r="49" spans="1:7" ht="17.25" thickBot="1" x14ac:dyDescent="0.35">
      <c r="A49" s="32" t="s">
        <v>72</v>
      </c>
      <c r="B49" s="32" t="s">
        <v>82</v>
      </c>
      <c r="C49" s="21" t="s">
        <v>40</v>
      </c>
      <c r="D49" s="21" t="s">
        <v>45</v>
      </c>
      <c r="E49" s="21" t="s">
        <v>83</v>
      </c>
      <c r="F49" s="52" t="s">
        <v>84</v>
      </c>
      <c r="G49" s="19">
        <v>2752505272</v>
      </c>
    </row>
    <row r="50" spans="1:7" ht="17.25" thickBot="1" x14ac:dyDescent="0.35">
      <c r="A50" s="32" t="s">
        <v>72</v>
      </c>
      <c r="B50" s="32" t="s">
        <v>82</v>
      </c>
      <c r="C50" s="21" t="s">
        <v>40</v>
      </c>
      <c r="D50" s="21" t="s">
        <v>45</v>
      </c>
      <c r="E50" s="20" t="s">
        <v>85</v>
      </c>
      <c r="F50" s="52" t="s">
        <v>86</v>
      </c>
      <c r="G50" s="19">
        <v>494177748</v>
      </c>
    </row>
    <row r="51" spans="1:7" ht="17.25" thickBot="1" x14ac:dyDescent="0.35">
      <c r="A51" s="32" t="s">
        <v>72</v>
      </c>
      <c r="B51" s="32" t="s">
        <v>82</v>
      </c>
      <c r="C51" s="21" t="s">
        <v>40</v>
      </c>
      <c r="D51" s="21" t="s">
        <v>45</v>
      </c>
      <c r="E51" s="21" t="s">
        <v>87</v>
      </c>
      <c r="F51" s="52" t="s">
        <v>88</v>
      </c>
      <c r="G51" s="19">
        <v>473908596</v>
      </c>
    </row>
    <row r="52" spans="1:7" ht="15" customHeight="1" thickBot="1" x14ac:dyDescent="0.35">
      <c r="A52" s="58" t="s">
        <v>89</v>
      </c>
      <c r="B52" s="59"/>
      <c r="C52" s="59"/>
      <c r="D52" s="59"/>
      <c r="E52" s="59"/>
      <c r="F52" s="60"/>
      <c r="G52" s="17">
        <f>SUM(G43:G51)</f>
        <v>12610660234.142857</v>
      </c>
    </row>
    <row r="53" spans="1:7" ht="17.25" hidden="1" thickBot="1" x14ac:dyDescent="0.35">
      <c r="A53" s="61" t="s">
        <v>90</v>
      </c>
      <c r="B53" s="62"/>
      <c r="C53" s="62"/>
      <c r="D53" s="62"/>
      <c r="E53" s="62"/>
      <c r="F53" s="62"/>
      <c r="G53" s="10" t="s">
        <v>10</v>
      </c>
    </row>
    <row r="54" spans="1:7" ht="17.25" hidden="1" thickBot="1" x14ac:dyDescent="0.35">
      <c r="A54" s="23"/>
      <c r="B54" s="23"/>
      <c r="C54" s="23"/>
      <c r="D54" s="23"/>
      <c r="E54" s="23"/>
      <c r="F54" s="24" t="s">
        <v>91</v>
      </c>
      <c r="G54" s="25"/>
    </row>
    <row r="55" spans="1:7" ht="14.25" hidden="1" customHeight="1" thickBot="1" x14ac:dyDescent="0.35">
      <c r="A55" s="58" t="s">
        <v>92</v>
      </c>
      <c r="B55" s="59"/>
      <c r="C55" s="59"/>
      <c r="D55" s="59"/>
      <c r="E55" s="59"/>
      <c r="F55" s="60"/>
      <c r="G55" s="26">
        <f>G54</f>
        <v>0</v>
      </c>
    </row>
    <row r="56" spans="1:7" ht="17.25" hidden="1" thickBot="1" x14ac:dyDescent="0.35">
      <c r="A56" s="61" t="s">
        <v>93</v>
      </c>
      <c r="B56" s="62"/>
      <c r="C56" s="62"/>
      <c r="D56" s="62"/>
      <c r="E56" s="62"/>
      <c r="F56" s="62"/>
      <c r="G56" s="10" t="s">
        <v>10</v>
      </c>
    </row>
    <row r="57" spans="1:7" ht="17.25" hidden="1" thickBot="1" x14ac:dyDescent="0.35">
      <c r="A57" s="23"/>
      <c r="B57" s="23"/>
      <c r="C57" s="23"/>
      <c r="D57" s="23"/>
      <c r="E57" s="23"/>
      <c r="F57" s="27" t="s">
        <v>91</v>
      </c>
      <c r="G57" s="28"/>
    </row>
    <row r="58" spans="1:7" ht="14.25" hidden="1" customHeight="1" thickBot="1" x14ac:dyDescent="0.35">
      <c r="A58" s="58" t="s">
        <v>94</v>
      </c>
      <c r="B58" s="59"/>
      <c r="C58" s="59"/>
      <c r="D58" s="59"/>
      <c r="E58" s="59"/>
      <c r="F58" s="60"/>
      <c r="G58" s="26">
        <f>G57</f>
        <v>0</v>
      </c>
    </row>
    <row r="59" spans="1:7" ht="17.25" hidden="1" thickBot="1" x14ac:dyDescent="0.35">
      <c r="A59" s="63" t="s">
        <v>95</v>
      </c>
      <c r="B59" s="64"/>
      <c r="C59" s="64"/>
      <c r="D59" s="64"/>
      <c r="E59" s="64"/>
      <c r="F59" s="65"/>
      <c r="G59" s="22">
        <f>G55+G52+G58</f>
        <v>12610660234.142857</v>
      </c>
    </row>
    <row r="60" spans="1:7" ht="17.25" thickBot="1" x14ac:dyDescent="0.35">
      <c r="A60" s="68" t="s">
        <v>96</v>
      </c>
      <c r="B60" s="69"/>
      <c r="C60" s="69"/>
      <c r="D60" s="69"/>
      <c r="E60" s="69"/>
      <c r="F60" s="69"/>
      <c r="G60" s="70"/>
    </row>
    <row r="61" spans="1:7" ht="17.25" thickBot="1" x14ac:dyDescent="0.35">
      <c r="A61" s="61" t="s">
        <v>97</v>
      </c>
      <c r="B61" s="62"/>
      <c r="C61" s="62"/>
      <c r="D61" s="62"/>
      <c r="E61" s="62"/>
      <c r="F61" s="62"/>
      <c r="G61" s="10"/>
    </row>
    <row r="62" spans="1:7" ht="17.25" thickBot="1" x14ac:dyDescent="0.35">
      <c r="A62" s="21" t="s">
        <v>98</v>
      </c>
      <c r="B62" s="21" t="s">
        <v>99</v>
      </c>
      <c r="C62" s="21">
        <v>2</v>
      </c>
      <c r="D62" s="21" t="s">
        <v>45</v>
      </c>
      <c r="E62" s="21">
        <v>1</v>
      </c>
      <c r="F62" s="52" t="s">
        <v>100</v>
      </c>
      <c r="G62" s="19">
        <v>78710065</v>
      </c>
    </row>
    <row r="63" spans="1:7" s="5" customFormat="1" ht="14.25" customHeight="1" thickBot="1" x14ac:dyDescent="0.3">
      <c r="A63" s="58" t="s">
        <v>101</v>
      </c>
      <c r="B63" s="59"/>
      <c r="C63" s="59"/>
      <c r="D63" s="59"/>
      <c r="E63" s="59"/>
      <c r="F63" s="60"/>
      <c r="G63" s="17">
        <f>G62</f>
        <v>78710065</v>
      </c>
    </row>
    <row r="64" spans="1:7" s="5" customFormat="1" ht="15" thickBot="1" x14ac:dyDescent="0.3">
      <c r="A64" s="61" t="s">
        <v>102</v>
      </c>
      <c r="B64" s="62"/>
      <c r="C64" s="62"/>
      <c r="D64" s="62"/>
      <c r="E64" s="62"/>
      <c r="F64" s="62"/>
      <c r="G64" s="10" t="s">
        <v>10</v>
      </c>
    </row>
    <row r="65" spans="1:7" ht="17.25" thickBot="1" x14ac:dyDescent="0.35">
      <c r="A65" s="21" t="s">
        <v>103</v>
      </c>
      <c r="B65" s="21" t="s">
        <v>104</v>
      </c>
      <c r="C65" s="21">
        <v>2</v>
      </c>
      <c r="D65" s="21" t="s">
        <v>45</v>
      </c>
      <c r="E65" s="21">
        <v>1</v>
      </c>
      <c r="F65" s="52" t="s">
        <v>105</v>
      </c>
      <c r="G65" s="19">
        <v>77149567</v>
      </c>
    </row>
    <row r="66" spans="1:7" s="5" customFormat="1" ht="15" thickBot="1" x14ac:dyDescent="0.3">
      <c r="A66" s="58" t="s">
        <v>184</v>
      </c>
      <c r="B66" s="59"/>
      <c r="C66" s="59"/>
      <c r="D66" s="59"/>
      <c r="E66" s="59"/>
      <c r="F66" s="60"/>
      <c r="G66" s="17">
        <f>SUM(G65:G65)</f>
        <v>77149567</v>
      </c>
    </row>
    <row r="67" spans="1:7" s="5" customFormat="1" ht="15" thickBot="1" x14ac:dyDescent="0.3">
      <c r="A67" s="61" t="s">
        <v>106</v>
      </c>
      <c r="B67" s="62"/>
      <c r="C67" s="62"/>
      <c r="D67" s="62"/>
      <c r="E67" s="62"/>
      <c r="F67" s="62"/>
      <c r="G67" s="10" t="s">
        <v>10</v>
      </c>
    </row>
    <row r="68" spans="1:7" x14ac:dyDescent="0.3">
      <c r="A68" s="21" t="s">
        <v>107</v>
      </c>
      <c r="B68" s="21" t="s">
        <v>76</v>
      </c>
      <c r="C68" s="21">
        <v>2</v>
      </c>
      <c r="D68" s="21" t="s">
        <v>40</v>
      </c>
      <c r="E68" s="21">
        <v>1</v>
      </c>
      <c r="F68" s="52" t="s">
        <v>108</v>
      </c>
      <c r="G68" s="19">
        <v>1100000000</v>
      </c>
    </row>
    <row r="69" spans="1:7" ht="17.25" thickBot="1" x14ac:dyDescent="0.35">
      <c r="A69" s="23" t="s">
        <v>107</v>
      </c>
      <c r="B69" s="23" t="s">
        <v>58</v>
      </c>
      <c r="C69" s="21">
        <v>2</v>
      </c>
      <c r="D69" s="21">
        <v>3</v>
      </c>
      <c r="E69" s="21">
        <v>2</v>
      </c>
      <c r="F69" s="52" t="s">
        <v>186</v>
      </c>
      <c r="G69" s="19">
        <v>870042000</v>
      </c>
    </row>
    <row r="70" spans="1:7" ht="17.25" thickBot="1" x14ac:dyDescent="0.35">
      <c r="A70" s="21" t="s">
        <v>107</v>
      </c>
      <c r="B70" s="23" t="s">
        <v>58</v>
      </c>
      <c r="C70" s="21">
        <v>2</v>
      </c>
      <c r="D70" s="21" t="s">
        <v>39</v>
      </c>
      <c r="E70" s="21">
        <v>3</v>
      </c>
      <c r="F70" s="52" t="s">
        <v>109</v>
      </c>
      <c r="G70" s="19">
        <v>991000000</v>
      </c>
    </row>
    <row r="71" spans="1:7" ht="17.25" thickBot="1" x14ac:dyDescent="0.35">
      <c r="A71" s="21" t="s">
        <v>107</v>
      </c>
      <c r="B71" s="21" t="s">
        <v>47</v>
      </c>
      <c r="C71" s="21">
        <v>2</v>
      </c>
      <c r="D71" s="21" t="s">
        <v>39</v>
      </c>
      <c r="E71" s="21">
        <v>4</v>
      </c>
      <c r="F71" s="52" t="s">
        <v>110</v>
      </c>
      <c r="G71" s="19">
        <v>777400000</v>
      </c>
    </row>
    <row r="72" spans="1:7" s="5" customFormat="1" ht="15" thickBot="1" x14ac:dyDescent="0.3">
      <c r="A72" s="58" t="s">
        <v>111</v>
      </c>
      <c r="B72" s="59"/>
      <c r="C72" s="59"/>
      <c r="D72" s="59"/>
      <c r="E72" s="59"/>
      <c r="F72" s="60"/>
      <c r="G72" s="17">
        <f>SUM(G68:G71)</f>
        <v>3738442000</v>
      </c>
    </row>
    <row r="73" spans="1:7" s="5" customFormat="1" ht="15" thickBot="1" x14ac:dyDescent="0.3">
      <c r="A73" s="61" t="s">
        <v>112</v>
      </c>
      <c r="B73" s="62"/>
      <c r="C73" s="62"/>
      <c r="D73" s="62"/>
      <c r="E73" s="62"/>
      <c r="F73" s="62"/>
      <c r="G73" s="10" t="s">
        <v>10</v>
      </c>
    </row>
    <row r="74" spans="1:7" x14ac:dyDescent="0.3">
      <c r="A74" s="21" t="s">
        <v>113</v>
      </c>
      <c r="B74" s="21" t="s">
        <v>34</v>
      </c>
      <c r="C74" s="21" t="s">
        <v>39</v>
      </c>
      <c r="D74" s="21" t="s">
        <v>39</v>
      </c>
      <c r="E74" s="21" t="s">
        <v>40</v>
      </c>
      <c r="F74" s="52" t="s">
        <v>114</v>
      </c>
      <c r="G74" s="19">
        <v>144095859</v>
      </c>
    </row>
    <row r="75" spans="1:7" ht="17.25" thickBot="1" x14ac:dyDescent="0.35">
      <c r="A75" s="23" t="s">
        <v>113</v>
      </c>
      <c r="B75" s="21" t="s">
        <v>34</v>
      </c>
      <c r="C75" s="21" t="s">
        <v>39</v>
      </c>
      <c r="D75" s="21" t="s">
        <v>39</v>
      </c>
      <c r="E75" s="21" t="s">
        <v>39</v>
      </c>
      <c r="F75" s="52" t="s">
        <v>115</v>
      </c>
      <c r="G75" s="19">
        <v>2185789074</v>
      </c>
    </row>
    <row r="76" spans="1:7" x14ac:dyDescent="0.3">
      <c r="A76" s="29" t="s">
        <v>113</v>
      </c>
      <c r="B76" s="29" t="s">
        <v>116</v>
      </c>
      <c r="C76" s="21" t="s">
        <v>39</v>
      </c>
      <c r="D76" s="21" t="s">
        <v>40</v>
      </c>
      <c r="E76" s="21" t="s">
        <v>42</v>
      </c>
      <c r="F76" s="52" t="s">
        <v>117</v>
      </c>
      <c r="G76" s="19">
        <v>164794076</v>
      </c>
    </row>
    <row r="77" spans="1:7" ht="17.25" thickBot="1" x14ac:dyDescent="0.35">
      <c r="A77" s="29" t="s">
        <v>113</v>
      </c>
      <c r="B77" s="29" t="s">
        <v>197</v>
      </c>
      <c r="C77" s="21" t="s">
        <v>39</v>
      </c>
      <c r="D77" s="21" t="s">
        <v>45</v>
      </c>
      <c r="E77" s="21" t="s">
        <v>42</v>
      </c>
      <c r="F77" s="52" t="s">
        <v>198</v>
      </c>
      <c r="G77" s="19">
        <v>67586111</v>
      </c>
    </row>
    <row r="78" spans="1:7" s="5" customFormat="1" ht="15" thickBot="1" x14ac:dyDescent="0.3">
      <c r="A78" s="58" t="s">
        <v>118</v>
      </c>
      <c r="B78" s="59"/>
      <c r="C78" s="59"/>
      <c r="D78" s="59"/>
      <c r="E78" s="59"/>
      <c r="F78" s="60"/>
      <c r="G78" s="17">
        <f>SUM(G74:G77)</f>
        <v>2562265120</v>
      </c>
    </row>
    <row r="79" spans="1:7" s="5" customFormat="1" ht="15" thickBot="1" x14ac:dyDescent="0.3">
      <c r="A79" s="61" t="s">
        <v>196</v>
      </c>
      <c r="B79" s="62"/>
      <c r="C79" s="62"/>
      <c r="D79" s="62"/>
      <c r="E79" s="62"/>
      <c r="F79" s="62"/>
      <c r="G79" s="10" t="s">
        <v>10</v>
      </c>
    </row>
    <row r="80" spans="1:7" x14ac:dyDescent="0.3">
      <c r="A80" s="21" t="s">
        <v>119</v>
      </c>
      <c r="B80" s="21" t="s">
        <v>22</v>
      </c>
      <c r="C80" s="21">
        <v>2</v>
      </c>
      <c r="D80" s="21">
        <v>2</v>
      </c>
      <c r="E80" s="21">
        <v>1</v>
      </c>
      <c r="F80" s="15" t="s">
        <v>120</v>
      </c>
      <c r="G80" s="19">
        <v>447720000</v>
      </c>
    </row>
    <row r="81" spans="1:7" ht="17.25" thickBot="1" x14ac:dyDescent="0.35">
      <c r="A81" s="23" t="s">
        <v>119</v>
      </c>
      <c r="B81" s="21" t="s">
        <v>22</v>
      </c>
      <c r="C81" s="21">
        <v>2</v>
      </c>
      <c r="D81" s="21" t="s">
        <v>40</v>
      </c>
      <c r="E81" s="21">
        <v>2</v>
      </c>
      <c r="F81" s="15" t="s">
        <v>121</v>
      </c>
      <c r="G81" s="19">
        <v>142680000</v>
      </c>
    </row>
    <row r="82" spans="1:7" x14ac:dyDescent="0.3">
      <c r="A82" s="29" t="s">
        <v>119</v>
      </c>
      <c r="B82" s="29" t="s">
        <v>14</v>
      </c>
      <c r="C82" s="21">
        <v>2</v>
      </c>
      <c r="D82" s="21">
        <v>2</v>
      </c>
      <c r="E82" s="21">
        <v>3</v>
      </c>
      <c r="F82" s="15" t="s">
        <v>122</v>
      </c>
      <c r="G82" s="19">
        <v>483400000</v>
      </c>
    </row>
    <row r="83" spans="1:7" x14ac:dyDescent="0.3">
      <c r="A83" s="21" t="s">
        <v>119</v>
      </c>
      <c r="B83" s="21" t="s">
        <v>21</v>
      </c>
      <c r="C83" s="21">
        <v>2</v>
      </c>
      <c r="D83" s="21">
        <v>2</v>
      </c>
      <c r="E83" s="21">
        <v>4</v>
      </c>
      <c r="F83" s="15" t="s">
        <v>123</v>
      </c>
      <c r="G83" s="19">
        <v>40000000</v>
      </c>
    </row>
    <row r="84" spans="1:7" ht="17.25" thickBot="1" x14ac:dyDescent="0.35">
      <c r="A84" s="21" t="s">
        <v>119</v>
      </c>
      <c r="B84" s="21" t="s">
        <v>124</v>
      </c>
      <c r="C84" s="21" t="s">
        <v>39</v>
      </c>
      <c r="D84" s="21" t="s">
        <v>39</v>
      </c>
      <c r="E84" s="21">
        <v>5</v>
      </c>
      <c r="F84" s="15" t="s">
        <v>125</v>
      </c>
      <c r="G84" s="19">
        <v>123000000</v>
      </c>
    </row>
    <row r="85" spans="1:7" ht="17.25" thickBot="1" x14ac:dyDescent="0.35">
      <c r="A85" s="58" t="s">
        <v>126</v>
      </c>
      <c r="B85" s="59"/>
      <c r="C85" s="59"/>
      <c r="D85" s="59"/>
      <c r="E85" s="59"/>
      <c r="F85" s="60"/>
      <c r="G85" s="26">
        <f>SUM(G80:G84)</f>
        <v>1236800000</v>
      </c>
    </row>
    <row r="86" spans="1:7" ht="17.25" thickBot="1" x14ac:dyDescent="0.35">
      <c r="A86" s="61" t="s">
        <v>127</v>
      </c>
      <c r="B86" s="62"/>
      <c r="C86" s="62"/>
      <c r="D86" s="62"/>
      <c r="E86" s="62"/>
      <c r="F86" s="62"/>
      <c r="G86" s="10" t="s">
        <v>10</v>
      </c>
    </row>
    <row r="87" spans="1:7" ht="17.25" thickBot="1" x14ac:dyDescent="0.35">
      <c r="A87" s="21" t="s">
        <v>128</v>
      </c>
      <c r="B87" s="21" t="s">
        <v>129</v>
      </c>
      <c r="C87" s="21" t="s">
        <v>130</v>
      </c>
      <c r="D87" s="21" t="s">
        <v>130</v>
      </c>
      <c r="E87" s="21">
        <v>1</v>
      </c>
      <c r="F87" s="15" t="s">
        <v>131</v>
      </c>
      <c r="G87" s="19"/>
    </row>
    <row r="88" spans="1:7" ht="17.25" thickBot="1" x14ac:dyDescent="0.35">
      <c r="A88" s="58" t="s">
        <v>132</v>
      </c>
      <c r="B88" s="59"/>
      <c r="C88" s="59"/>
      <c r="D88" s="59"/>
      <c r="E88" s="59"/>
      <c r="F88" s="60"/>
      <c r="G88" s="26">
        <f>SUM(G87:G87)</f>
        <v>0</v>
      </c>
    </row>
    <row r="89" spans="1:7" ht="17.25" thickBot="1" x14ac:dyDescent="0.35">
      <c r="A89" s="61" t="s">
        <v>133</v>
      </c>
      <c r="B89" s="62"/>
      <c r="C89" s="62"/>
      <c r="D89" s="62"/>
      <c r="E89" s="62"/>
      <c r="F89" s="62"/>
      <c r="G89" s="10" t="s">
        <v>10</v>
      </c>
    </row>
    <row r="90" spans="1:7" ht="17.25" thickBot="1" x14ac:dyDescent="0.35">
      <c r="A90" s="21" t="s">
        <v>134</v>
      </c>
      <c r="B90" s="21" t="s">
        <v>14</v>
      </c>
      <c r="C90" s="21">
        <v>2</v>
      </c>
      <c r="D90" s="21">
        <v>2</v>
      </c>
      <c r="E90" s="21">
        <v>1</v>
      </c>
      <c r="F90" s="15" t="s">
        <v>188</v>
      </c>
      <c r="G90" s="19">
        <v>324810000</v>
      </c>
    </row>
    <row r="91" spans="1:7" ht="17.25" thickBot="1" x14ac:dyDescent="0.35">
      <c r="A91" s="58" t="s">
        <v>135</v>
      </c>
      <c r="B91" s="59"/>
      <c r="C91" s="59"/>
      <c r="D91" s="59"/>
      <c r="E91" s="59"/>
      <c r="F91" s="60"/>
      <c r="G91" s="17">
        <f>G90</f>
        <v>324810000</v>
      </c>
    </row>
    <row r="92" spans="1:7" ht="17.25" thickBot="1" x14ac:dyDescent="0.35">
      <c r="A92" s="61" t="s">
        <v>136</v>
      </c>
      <c r="B92" s="62"/>
      <c r="C92" s="62"/>
      <c r="D92" s="62"/>
      <c r="E92" s="62"/>
      <c r="F92" s="62"/>
      <c r="G92" s="10" t="s">
        <v>10</v>
      </c>
    </row>
    <row r="93" spans="1:7" x14ac:dyDescent="0.3">
      <c r="A93" s="21" t="s">
        <v>137</v>
      </c>
      <c r="B93" s="21" t="s">
        <v>22</v>
      </c>
      <c r="C93" s="21">
        <v>2</v>
      </c>
      <c r="D93" s="21">
        <v>2</v>
      </c>
      <c r="E93" s="21">
        <v>1</v>
      </c>
      <c r="F93" s="15" t="s">
        <v>138</v>
      </c>
      <c r="G93" s="19">
        <v>477208717</v>
      </c>
    </row>
    <row r="94" spans="1:7" x14ac:dyDescent="0.3">
      <c r="A94" s="21" t="s">
        <v>137</v>
      </c>
      <c r="B94" s="21" t="s">
        <v>22</v>
      </c>
      <c r="C94" s="21">
        <v>2</v>
      </c>
      <c r="D94" s="21">
        <v>2</v>
      </c>
      <c r="E94" s="21">
        <v>2</v>
      </c>
      <c r="F94" s="52" t="s">
        <v>139</v>
      </c>
      <c r="G94" s="19">
        <v>131105700</v>
      </c>
    </row>
    <row r="95" spans="1:7" x14ac:dyDescent="0.3">
      <c r="A95" s="21" t="s">
        <v>137</v>
      </c>
      <c r="B95" s="21" t="s">
        <v>76</v>
      </c>
      <c r="C95" s="21">
        <v>2</v>
      </c>
      <c r="D95" s="21">
        <v>2</v>
      </c>
      <c r="E95" s="21">
        <v>3</v>
      </c>
      <c r="F95" s="52" t="s">
        <v>140</v>
      </c>
      <c r="G95" s="19">
        <v>1332470264.0799994</v>
      </c>
    </row>
    <row r="96" spans="1:7" x14ac:dyDescent="0.3">
      <c r="A96" s="21" t="s">
        <v>137</v>
      </c>
      <c r="B96" s="21" t="s">
        <v>141</v>
      </c>
      <c r="C96" s="21">
        <v>2</v>
      </c>
      <c r="D96" s="21">
        <v>2</v>
      </c>
      <c r="E96" s="21">
        <v>5</v>
      </c>
      <c r="F96" s="52" t="s">
        <v>142</v>
      </c>
      <c r="G96" s="19">
        <v>307878418</v>
      </c>
    </row>
    <row r="97" spans="1:7" x14ac:dyDescent="0.3">
      <c r="A97" s="21" t="s">
        <v>137</v>
      </c>
      <c r="B97" s="21" t="s">
        <v>14</v>
      </c>
      <c r="C97" s="21">
        <v>2</v>
      </c>
      <c r="D97" s="21">
        <v>2</v>
      </c>
      <c r="E97" s="21">
        <v>6</v>
      </c>
      <c r="F97" s="52" t="s">
        <v>143</v>
      </c>
      <c r="G97" s="19">
        <v>54000000</v>
      </c>
    </row>
    <row r="98" spans="1:7" x14ac:dyDescent="0.3">
      <c r="A98" s="21" t="s">
        <v>137</v>
      </c>
      <c r="B98" s="21" t="s">
        <v>144</v>
      </c>
      <c r="C98" s="21">
        <v>2</v>
      </c>
      <c r="D98" s="21">
        <v>2</v>
      </c>
      <c r="E98" s="21">
        <v>7</v>
      </c>
      <c r="F98" s="52" t="s">
        <v>145</v>
      </c>
      <c r="G98" s="19">
        <v>294660000</v>
      </c>
    </row>
    <row r="99" spans="1:7" x14ac:dyDescent="0.3">
      <c r="A99" s="21" t="s">
        <v>137</v>
      </c>
      <c r="B99" s="21" t="s">
        <v>144</v>
      </c>
      <c r="C99" s="21">
        <v>2</v>
      </c>
      <c r="D99" s="21">
        <v>2</v>
      </c>
      <c r="E99" s="21">
        <v>8</v>
      </c>
      <c r="F99" s="52" t="s">
        <v>146</v>
      </c>
      <c r="G99" s="19">
        <v>155320000</v>
      </c>
    </row>
    <row r="100" spans="1:7" x14ac:dyDescent="0.3">
      <c r="A100" s="21" t="s">
        <v>137</v>
      </c>
      <c r="B100" s="21" t="s">
        <v>47</v>
      </c>
      <c r="C100" s="21">
        <v>2</v>
      </c>
      <c r="D100" s="21">
        <v>2</v>
      </c>
      <c r="E100" s="21">
        <v>9</v>
      </c>
      <c r="F100" s="52" t="s">
        <v>147</v>
      </c>
      <c r="G100" s="19">
        <v>270583500</v>
      </c>
    </row>
    <row r="101" spans="1:7" ht="17.25" thickBot="1" x14ac:dyDescent="0.35">
      <c r="A101" s="21" t="s">
        <v>137</v>
      </c>
      <c r="B101" s="21" t="s">
        <v>141</v>
      </c>
      <c r="C101" s="21" t="s">
        <v>39</v>
      </c>
      <c r="D101" s="21" t="s">
        <v>39</v>
      </c>
      <c r="E101" s="21" t="s">
        <v>85</v>
      </c>
      <c r="F101" s="52" t="s">
        <v>148</v>
      </c>
      <c r="G101" s="19">
        <v>615200000</v>
      </c>
    </row>
    <row r="102" spans="1:7" ht="17.25" thickBot="1" x14ac:dyDescent="0.35">
      <c r="A102" s="58" t="s">
        <v>149</v>
      </c>
      <c r="B102" s="59"/>
      <c r="C102" s="59"/>
      <c r="D102" s="59"/>
      <c r="E102" s="59"/>
      <c r="F102" s="60"/>
      <c r="G102" s="17">
        <f>SUM(G93:G101)</f>
        <v>3638426599.0799994</v>
      </c>
    </row>
    <row r="103" spans="1:7" ht="17.25" thickBot="1" x14ac:dyDescent="0.35">
      <c r="A103" s="61" t="s">
        <v>201</v>
      </c>
      <c r="B103" s="62"/>
      <c r="C103" s="62"/>
      <c r="D103" s="62"/>
      <c r="E103" s="62"/>
      <c r="F103" s="62"/>
      <c r="G103" s="10" t="s">
        <v>10</v>
      </c>
    </row>
    <row r="104" spans="1:7" x14ac:dyDescent="0.3">
      <c r="A104" s="21" t="s">
        <v>202</v>
      </c>
      <c r="B104" s="21" t="s">
        <v>34</v>
      </c>
      <c r="C104" s="21"/>
      <c r="D104" s="21"/>
      <c r="E104" s="21"/>
      <c r="F104" s="52" t="s">
        <v>205</v>
      </c>
      <c r="G104" s="19">
        <v>36034505</v>
      </c>
    </row>
    <row r="105" spans="1:7" ht="17.25" thickBot="1" x14ac:dyDescent="0.35">
      <c r="A105" s="21" t="s">
        <v>202</v>
      </c>
      <c r="B105" s="21" t="s">
        <v>155</v>
      </c>
      <c r="C105" s="21"/>
      <c r="D105" s="21"/>
      <c r="E105" s="21"/>
      <c r="F105" s="52" t="s">
        <v>203</v>
      </c>
      <c r="G105" s="19">
        <v>339285561.60000002</v>
      </c>
    </row>
    <row r="106" spans="1:7" ht="17.25" thickBot="1" x14ac:dyDescent="0.35">
      <c r="A106" s="58" t="s">
        <v>150</v>
      </c>
      <c r="B106" s="59"/>
      <c r="C106" s="59"/>
      <c r="D106" s="59"/>
      <c r="E106" s="59"/>
      <c r="F106" s="60"/>
      <c r="G106" s="17">
        <f>G104+G105</f>
        <v>375320066.60000002</v>
      </c>
    </row>
    <row r="107" spans="1:7" ht="17.25" thickBot="1" x14ac:dyDescent="0.35">
      <c r="A107" s="61" t="s">
        <v>151</v>
      </c>
      <c r="B107" s="62"/>
      <c r="C107" s="62"/>
      <c r="D107" s="62"/>
      <c r="E107" s="62"/>
      <c r="F107" s="62"/>
      <c r="G107" s="10" t="s">
        <v>10</v>
      </c>
    </row>
    <row r="108" spans="1:7" x14ac:dyDescent="0.3">
      <c r="A108" s="21" t="s">
        <v>152</v>
      </c>
      <c r="B108" s="21" t="s">
        <v>22</v>
      </c>
      <c r="C108" s="21">
        <v>2</v>
      </c>
      <c r="D108" s="21">
        <v>2</v>
      </c>
      <c r="E108" s="21">
        <v>1</v>
      </c>
      <c r="F108" s="52" t="s">
        <v>153</v>
      </c>
      <c r="G108" s="19">
        <v>28894688</v>
      </c>
    </row>
    <row r="109" spans="1:7" x14ac:dyDescent="0.3">
      <c r="A109" s="21" t="s">
        <v>152</v>
      </c>
      <c r="B109" s="21" t="s">
        <v>22</v>
      </c>
      <c r="C109" s="21">
        <v>2</v>
      </c>
      <c r="D109" s="21">
        <v>2</v>
      </c>
      <c r="E109" s="21">
        <v>2</v>
      </c>
      <c r="F109" s="52" t="s">
        <v>154</v>
      </c>
      <c r="G109" s="19">
        <v>108848849</v>
      </c>
    </row>
    <row r="110" spans="1:7" x14ac:dyDescent="0.3">
      <c r="A110" s="21" t="s">
        <v>152</v>
      </c>
      <c r="B110" s="21" t="s">
        <v>155</v>
      </c>
      <c r="C110" s="21">
        <v>2</v>
      </c>
      <c r="D110" s="21">
        <v>2</v>
      </c>
      <c r="E110" s="21">
        <v>3</v>
      </c>
      <c r="F110" s="52" t="s">
        <v>156</v>
      </c>
      <c r="G110" s="19">
        <v>707712497.25</v>
      </c>
    </row>
    <row r="111" spans="1:7" x14ac:dyDescent="0.3">
      <c r="A111" s="21" t="s">
        <v>152</v>
      </c>
      <c r="B111" s="21" t="s">
        <v>155</v>
      </c>
      <c r="C111" s="21">
        <v>2</v>
      </c>
      <c r="D111" s="21">
        <v>2</v>
      </c>
      <c r="E111" s="21">
        <v>4</v>
      </c>
      <c r="F111" s="52" t="s">
        <v>157</v>
      </c>
      <c r="G111" s="19">
        <v>1083036648</v>
      </c>
    </row>
    <row r="112" spans="1:7" x14ac:dyDescent="0.3">
      <c r="A112" s="21" t="s">
        <v>152</v>
      </c>
      <c r="B112" s="21" t="s">
        <v>155</v>
      </c>
      <c r="C112" s="21">
        <v>2</v>
      </c>
      <c r="D112" s="21">
        <v>2</v>
      </c>
      <c r="E112" s="21">
        <v>5</v>
      </c>
      <c r="F112" s="52" t="s">
        <v>158</v>
      </c>
      <c r="G112" s="19">
        <v>361012380</v>
      </c>
    </row>
    <row r="113" spans="1:7" x14ac:dyDescent="0.3">
      <c r="A113" s="21" t="s">
        <v>152</v>
      </c>
      <c r="B113" s="21" t="s">
        <v>199</v>
      </c>
      <c r="C113" s="21">
        <v>2</v>
      </c>
      <c r="D113" s="21">
        <v>2</v>
      </c>
      <c r="E113" s="21">
        <v>6</v>
      </c>
      <c r="F113" s="52" t="s">
        <v>200</v>
      </c>
      <c r="G113" s="19">
        <v>2314263597.5999999</v>
      </c>
    </row>
    <row r="114" spans="1:7" x14ac:dyDescent="0.3">
      <c r="A114" s="21" t="s">
        <v>152</v>
      </c>
      <c r="B114" s="21" t="s">
        <v>155</v>
      </c>
      <c r="C114" s="21">
        <v>2</v>
      </c>
      <c r="D114" s="21">
        <v>2</v>
      </c>
      <c r="E114" s="21">
        <v>7</v>
      </c>
      <c r="F114" s="52" t="s">
        <v>159</v>
      </c>
      <c r="G114" s="19">
        <v>400471862.39999998</v>
      </c>
    </row>
    <row r="115" spans="1:7" x14ac:dyDescent="0.3">
      <c r="A115" s="21" t="s">
        <v>152</v>
      </c>
      <c r="B115" s="21" t="s">
        <v>194</v>
      </c>
      <c r="C115" s="21">
        <v>2</v>
      </c>
      <c r="D115" s="21">
        <v>2</v>
      </c>
      <c r="E115" s="21">
        <v>8</v>
      </c>
      <c r="F115" s="52" t="s">
        <v>160</v>
      </c>
      <c r="G115" s="19">
        <v>131024850.00000001</v>
      </c>
    </row>
    <row r="116" spans="1:7" x14ac:dyDescent="0.3">
      <c r="A116" s="21" t="s">
        <v>152</v>
      </c>
      <c r="B116" s="21" t="s">
        <v>47</v>
      </c>
      <c r="C116" s="21" t="s">
        <v>39</v>
      </c>
      <c r="D116" s="21" t="s">
        <v>39</v>
      </c>
      <c r="E116" s="21" t="s">
        <v>87</v>
      </c>
      <c r="F116" s="52" t="s">
        <v>189</v>
      </c>
      <c r="G116" s="19">
        <v>332100000</v>
      </c>
    </row>
    <row r="117" spans="1:7" x14ac:dyDescent="0.3">
      <c r="A117" s="21" t="s">
        <v>152</v>
      </c>
      <c r="B117" s="21" t="s">
        <v>192</v>
      </c>
      <c r="C117" s="21" t="s">
        <v>39</v>
      </c>
      <c r="D117" s="21" t="s">
        <v>39</v>
      </c>
      <c r="E117" s="21" t="s">
        <v>190</v>
      </c>
      <c r="F117" s="52" t="s">
        <v>191</v>
      </c>
      <c r="G117" s="19">
        <v>221400000</v>
      </c>
    </row>
    <row r="118" spans="1:7" ht="17.25" thickBot="1" x14ac:dyDescent="0.35">
      <c r="A118" s="21" t="s">
        <v>152</v>
      </c>
      <c r="B118" s="21" t="s">
        <v>194</v>
      </c>
      <c r="C118" s="21" t="s">
        <v>39</v>
      </c>
      <c r="D118" s="21" t="s">
        <v>39</v>
      </c>
      <c r="E118" s="21" t="s">
        <v>195</v>
      </c>
      <c r="F118" s="52" t="s">
        <v>193</v>
      </c>
      <c r="G118" s="19">
        <v>118080000</v>
      </c>
    </row>
    <row r="119" spans="1:7" ht="17.25" thickBot="1" x14ac:dyDescent="0.35">
      <c r="A119" s="58" t="s">
        <v>161</v>
      </c>
      <c r="B119" s="59"/>
      <c r="C119" s="59"/>
      <c r="D119" s="59"/>
      <c r="E119" s="59"/>
      <c r="F119" s="60"/>
      <c r="G119" s="17">
        <f>SUM(G108:G118)</f>
        <v>5806845372.25</v>
      </c>
    </row>
    <row r="120" spans="1:7" ht="17.25" thickBot="1" x14ac:dyDescent="0.35">
      <c r="A120" s="61" t="s">
        <v>162</v>
      </c>
      <c r="B120" s="62"/>
      <c r="C120" s="62"/>
      <c r="D120" s="62"/>
      <c r="E120" s="62"/>
      <c r="F120" s="62"/>
      <c r="G120" s="10" t="s">
        <v>10</v>
      </c>
    </row>
    <row r="121" spans="1:7" x14ac:dyDescent="0.3">
      <c r="A121" s="21" t="s">
        <v>163</v>
      </c>
      <c r="B121" s="21" t="s">
        <v>22</v>
      </c>
      <c r="C121" s="21">
        <v>2</v>
      </c>
      <c r="D121" s="21">
        <v>2</v>
      </c>
      <c r="E121" s="21">
        <v>1</v>
      </c>
      <c r="F121" s="52" t="s">
        <v>164</v>
      </c>
      <c r="G121" s="19">
        <v>22240860</v>
      </c>
    </row>
    <row r="122" spans="1:7" x14ac:dyDescent="0.3">
      <c r="A122" s="21" t="s">
        <v>165</v>
      </c>
      <c r="B122" s="21" t="s">
        <v>22</v>
      </c>
      <c r="C122" s="21">
        <v>2</v>
      </c>
      <c r="D122" s="21">
        <v>2</v>
      </c>
      <c r="E122" s="21">
        <v>2</v>
      </c>
      <c r="F122" s="52" t="s">
        <v>166</v>
      </c>
      <c r="G122" s="19">
        <v>1248172167.5999999</v>
      </c>
    </row>
    <row r="123" spans="1:7" x14ac:dyDescent="0.3">
      <c r="A123" s="21" t="s">
        <v>165</v>
      </c>
      <c r="B123" s="21" t="s">
        <v>167</v>
      </c>
      <c r="C123" s="21">
        <v>2</v>
      </c>
      <c r="D123" s="21">
        <v>2</v>
      </c>
      <c r="E123" s="21">
        <v>3</v>
      </c>
      <c r="F123" s="52" t="s">
        <v>168</v>
      </c>
      <c r="G123" s="19">
        <v>132439710.5</v>
      </c>
    </row>
    <row r="124" spans="1:7" x14ac:dyDescent="0.3">
      <c r="A124" s="21" t="s">
        <v>165</v>
      </c>
      <c r="B124" s="21" t="s">
        <v>167</v>
      </c>
      <c r="C124" s="21">
        <v>2</v>
      </c>
      <c r="D124" s="21">
        <v>2</v>
      </c>
      <c r="E124" s="21">
        <v>4</v>
      </c>
      <c r="F124" s="52" t="s">
        <v>169</v>
      </c>
      <c r="G124" s="19">
        <v>120447480</v>
      </c>
    </row>
    <row r="125" spans="1:7" x14ac:dyDescent="0.3">
      <c r="A125" s="21" t="s">
        <v>165</v>
      </c>
      <c r="B125" s="21" t="s">
        <v>167</v>
      </c>
      <c r="C125" s="21">
        <v>2</v>
      </c>
      <c r="D125" s="21">
        <v>2</v>
      </c>
      <c r="E125" s="21">
        <v>5</v>
      </c>
      <c r="F125" s="52" t="s">
        <v>170</v>
      </c>
      <c r="G125" s="19">
        <v>321700847.24480003</v>
      </c>
    </row>
    <row r="126" spans="1:7" x14ac:dyDescent="0.3">
      <c r="A126" s="21" t="s">
        <v>165</v>
      </c>
      <c r="B126" s="21" t="s">
        <v>141</v>
      </c>
      <c r="C126" s="21">
        <v>2</v>
      </c>
      <c r="D126" s="21">
        <v>2</v>
      </c>
      <c r="E126" s="21">
        <v>6</v>
      </c>
      <c r="F126" s="52" t="s">
        <v>171</v>
      </c>
      <c r="G126" s="19">
        <v>2042856000</v>
      </c>
    </row>
    <row r="127" spans="1:7" x14ac:dyDescent="0.3">
      <c r="A127" s="21" t="s">
        <v>165</v>
      </c>
      <c r="B127" s="21" t="s">
        <v>144</v>
      </c>
      <c r="C127" s="21">
        <v>2</v>
      </c>
      <c r="D127" s="21">
        <v>2</v>
      </c>
      <c r="E127" s="21">
        <v>7</v>
      </c>
      <c r="F127" s="52" t="s">
        <v>172</v>
      </c>
      <c r="G127" s="19">
        <v>11917850</v>
      </c>
    </row>
    <row r="128" spans="1:7" x14ac:dyDescent="0.3">
      <c r="A128" s="21" t="s">
        <v>163</v>
      </c>
      <c r="B128" s="21" t="s">
        <v>173</v>
      </c>
      <c r="C128" s="21">
        <v>2</v>
      </c>
      <c r="D128" s="21">
        <v>2</v>
      </c>
      <c r="E128" s="21">
        <v>8</v>
      </c>
      <c r="F128" s="52" t="s">
        <v>174</v>
      </c>
      <c r="G128" s="19">
        <v>136389157.87200001</v>
      </c>
    </row>
    <row r="129" spans="1:7" x14ac:dyDescent="0.3">
      <c r="A129" s="21" t="s">
        <v>163</v>
      </c>
      <c r="B129" s="21" t="s">
        <v>173</v>
      </c>
      <c r="C129" s="21">
        <v>2</v>
      </c>
      <c r="D129" s="21">
        <v>2</v>
      </c>
      <c r="E129" s="21">
        <v>9</v>
      </c>
      <c r="F129" s="52" t="s">
        <v>175</v>
      </c>
      <c r="G129" s="19">
        <v>21259722</v>
      </c>
    </row>
    <row r="130" spans="1:7" x14ac:dyDescent="0.3">
      <c r="A130" s="21" t="s">
        <v>163</v>
      </c>
      <c r="B130" s="21" t="s">
        <v>173</v>
      </c>
      <c r="C130" s="21">
        <v>2</v>
      </c>
      <c r="D130" s="21">
        <v>2</v>
      </c>
      <c r="E130" s="21">
        <v>10</v>
      </c>
      <c r="F130" s="52" t="s">
        <v>176</v>
      </c>
      <c r="G130" s="19">
        <v>56013749.616000004</v>
      </c>
    </row>
    <row r="131" spans="1:7" x14ac:dyDescent="0.3">
      <c r="A131" s="21" t="s">
        <v>163</v>
      </c>
      <c r="B131" s="21" t="s">
        <v>173</v>
      </c>
      <c r="C131" s="21">
        <v>2</v>
      </c>
      <c r="D131" s="21">
        <v>2</v>
      </c>
      <c r="E131" s="21">
        <v>11</v>
      </c>
      <c r="F131" s="52" t="s">
        <v>177</v>
      </c>
      <c r="G131" s="19">
        <v>41368334.700000003</v>
      </c>
    </row>
    <row r="132" spans="1:7" x14ac:dyDescent="0.3">
      <c r="A132" s="21" t="s">
        <v>163</v>
      </c>
      <c r="B132" s="21" t="s">
        <v>173</v>
      </c>
      <c r="C132" s="21">
        <v>2</v>
      </c>
      <c r="D132" s="21">
        <v>2</v>
      </c>
      <c r="E132" s="21">
        <v>12</v>
      </c>
      <c r="F132" s="52" t="s">
        <v>178</v>
      </c>
      <c r="G132" s="19">
        <v>37405434.396000005</v>
      </c>
    </row>
    <row r="133" spans="1:7" x14ac:dyDescent="0.3">
      <c r="A133" s="21" t="s">
        <v>163</v>
      </c>
      <c r="B133" s="21" t="s">
        <v>173</v>
      </c>
      <c r="C133" s="21">
        <v>2</v>
      </c>
      <c r="D133" s="21">
        <v>2</v>
      </c>
      <c r="E133" s="21">
        <v>13</v>
      </c>
      <c r="F133" s="52" t="s">
        <v>179</v>
      </c>
      <c r="G133" s="19">
        <v>138969184.86000001</v>
      </c>
    </row>
    <row r="134" spans="1:7" ht="12.75" customHeight="1" thickBot="1" x14ac:dyDescent="0.35">
      <c r="A134" s="21" t="s">
        <v>163</v>
      </c>
      <c r="B134" s="21" t="s">
        <v>173</v>
      </c>
      <c r="C134" s="21">
        <v>2</v>
      </c>
      <c r="D134" s="21">
        <v>2</v>
      </c>
      <c r="E134" s="21">
        <v>14</v>
      </c>
      <c r="F134" s="52" t="s">
        <v>180</v>
      </c>
      <c r="G134" s="19">
        <v>334318050.92400002</v>
      </c>
    </row>
    <row r="135" spans="1:7" ht="13.5" customHeight="1" thickBot="1" x14ac:dyDescent="0.35">
      <c r="A135" s="58" t="s">
        <v>181</v>
      </c>
      <c r="B135" s="59"/>
      <c r="C135" s="59"/>
      <c r="D135" s="59"/>
      <c r="E135" s="59"/>
      <c r="F135" s="60"/>
      <c r="G135" s="17">
        <f>SUM(G121:G134)</f>
        <v>4665498549.7128</v>
      </c>
    </row>
    <row r="136" spans="1:7" ht="15" customHeight="1" thickBot="1" x14ac:dyDescent="0.35">
      <c r="A136" s="63" t="s">
        <v>182</v>
      </c>
      <c r="B136" s="64"/>
      <c r="C136" s="64"/>
      <c r="D136" s="64"/>
      <c r="E136" s="64"/>
      <c r="F136" s="65"/>
      <c r="G136" s="22">
        <f>G135+G119+G106+G102+G91+G88+G85+G78+G72+G66+G63</f>
        <v>22504267339.642799</v>
      </c>
    </row>
    <row r="137" spans="1:7" ht="15" customHeight="1" thickBot="1" x14ac:dyDescent="0.35">
      <c r="A137" s="66" t="s">
        <v>183</v>
      </c>
      <c r="B137" s="67"/>
      <c r="C137" s="67"/>
      <c r="D137" s="67"/>
      <c r="E137" s="67"/>
      <c r="F137" s="67"/>
      <c r="G137" s="30">
        <f>G136+G59+G40</f>
        <v>44889127354.652328</v>
      </c>
    </row>
    <row r="140" spans="1:7" x14ac:dyDescent="0.3">
      <c r="B140" s="6"/>
      <c r="C140" s="6"/>
      <c r="D140" s="6"/>
      <c r="E140" s="6"/>
    </row>
  </sheetData>
  <sheetProtection selectLockedCells="1"/>
  <mergeCells count="46">
    <mergeCell ref="A5:F5"/>
    <mergeCell ref="A1:B1"/>
    <mergeCell ref="C1:G1"/>
    <mergeCell ref="A2:C2"/>
    <mergeCell ref="D2:G2"/>
    <mergeCell ref="A53:F53"/>
    <mergeCell ref="A20:F20"/>
    <mergeCell ref="A21:F21"/>
    <mergeCell ref="A30:F30"/>
    <mergeCell ref="A31:F31"/>
    <mergeCell ref="A36:F36"/>
    <mergeCell ref="A37:F37"/>
    <mergeCell ref="A39:F39"/>
    <mergeCell ref="A40:F40"/>
    <mergeCell ref="A41:G41"/>
    <mergeCell ref="A42:F42"/>
    <mergeCell ref="A52:F52"/>
    <mergeCell ref="A73:F73"/>
    <mergeCell ref="A55:F55"/>
    <mergeCell ref="A56:F56"/>
    <mergeCell ref="A58:F58"/>
    <mergeCell ref="A59:F59"/>
    <mergeCell ref="A60:G60"/>
    <mergeCell ref="A61:F61"/>
    <mergeCell ref="A63:F63"/>
    <mergeCell ref="A64:F64"/>
    <mergeCell ref="A66:F66"/>
    <mergeCell ref="A67:F67"/>
    <mergeCell ref="A72:F72"/>
    <mergeCell ref="A107:F107"/>
    <mergeCell ref="A78:F78"/>
    <mergeCell ref="A79:F79"/>
    <mergeCell ref="A85:F85"/>
    <mergeCell ref="A86:F86"/>
    <mergeCell ref="A88:F88"/>
    <mergeCell ref="A89:F89"/>
    <mergeCell ref="A91:F91"/>
    <mergeCell ref="A92:F92"/>
    <mergeCell ref="A102:F102"/>
    <mergeCell ref="A103:F103"/>
    <mergeCell ref="A106:F106"/>
    <mergeCell ref="A119:F119"/>
    <mergeCell ref="A120:F120"/>
    <mergeCell ref="A135:F135"/>
    <mergeCell ref="A136:F136"/>
    <mergeCell ref="A137:F137"/>
  </mergeCells>
  <pageMargins left="0.7" right="0.7" top="0.75" bottom="0.75" header="0.3" footer="0.3"/>
  <pageSetup paperSize="9" scale="63" orientation="landscape" r:id="rId1"/>
  <rowBreaks count="1" manualBreakCount="1">
    <brk id="8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PIP2020vf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MOUSSA A. MAKIN</dc:creator>
  <cp:lastModifiedBy>ordinateur</cp:lastModifiedBy>
  <cp:lastPrinted>2020-10-21T11:51:10Z</cp:lastPrinted>
  <dcterms:created xsi:type="dcterms:W3CDTF">2020-06-04T12:37:04Z</dcterms:created>
  <dcterms:modified xsi:type="dcterms:W3CDTF">2020-10-21T11:51:43Z</dcterms:modified>
</cp:coreProperties>
</file>